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revisions/revisionLog7.xml" ContentType="application/vnd.openxmlformats-officedocument.spreadsheetml.revisionLog+xml"/>
  <Override PartName="/xl/revisions/revisionLog6.xml" ContentType="application/vnd.openxmlformats-officedocument.spreadsheetml.revisionLog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revisions/revisionLog5.xml" ContentType="application/vnd.openxmlformats-officedocument.spreadsheetml.revisionLo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revisions/revisionLog2.xml" ContentType="application/vnd.openxmlformats-officedocument.spreadsheetml.revisionLo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60" yWindow="-195" windowWidth="15480" windowHeight="11640"/>
  </bookViews>
  <sheets>
    <sheet name="5.2-1 Point Lat-Long" sheetId="1" r:id="rId1"/>
    <sheet name="5.2-2 SAV types" sheetId="2" r:id="rId2"/>
    <sheet name="5.2-3 WQ Depth FINAL" sheetId="3" r:id="rId3"/>
    <sheet name="5.2-4 WQ Temp FINAL" sheetId="4" r:id="rId4"/>
    <sheet name="5.2-5 WQ Sp Cond FINAL" sheetId="5" r:id="rId5"/>
    <sheet name="5.2-6 WQ Salinity FINAL" sheetId="6" r:id="rId6"/>
    <sheet name="5.2-7 WQ DO FINAL" sheetId="7" r:id="rId7"/>
    <sheet name="5.2-8 WQ pH FINAL" sheetId="8" r:id="rId8"/>
    <sheet name="5.2-9 WQ ORP FINAL" sheetId="9" r:id="rId9"/>
    <sheet name="5.2-10 WQ Turbidity FINAL" sheetId="10" r:id="rId10"/>
    <sheet name="5.2-11 PW Temp FINAL" sheetId="11" r:id="rId11"/>
    <sheet name="5.2-12 Stats PW Temp" sheetId="12" r:id="rId12"/>
    <sheet name="5.2-13 PW to WQ Temp FINAL" sheetId="13" r:id="rId13"/>
    <sheet name="5.2-14 PW Sp Cond FINAL" sheetId="14" r:id="rId14"/>
    <sheet name="5.2-15 Stats PW Cond" sheetId="15" r:id="rId15"/>
    <sheet name="5.2-16 PW to WQ Sp Cond FINAL" sheetId="16" r:id="rId16"/>
    <sheet name="5.2-17 SAV Table FINAL" sheetId="17" r:id="rId17"/>
    <sheet name="5.2-18 SAV Multi-year" sheetId="18" r:id="rId18"/>
    <sheet name="5.2-19 FTT Taxa list FINAL" sheetId="19" r:id="rId19"/>
    <sheet name="5.2-20 Taxa num present FINAL" sheetId="20" r:id="rId20"/>
    <sheet name="5.2-21 Taxa Freq by Trans FINAL" sheetId="21" r:id="rId21"/>
    <sheet name="5.2-22 Min-Max Len FINAL" sheetId="22" r:id="rId22"/>
    <sheet name="5.2-23 Tax Freq by Area FINAL" sheetId="23" r:id="rId23"/>
    <sheet name="5.2-24 FTT 2011-2010 compare" sheetId="24" r:id="rId24"/>
    <sheet name="5.2-25 Light - FINAL" sheetId="25" r:id="rId25"/>
    <sheet name="5.2-26 Anal PW Sept 2011" sheetId="26" r:id="rId26"/>
  </sheets>
  <externalReferences>
    <externalReference r:id="rId27"/>
  </externalReferences>
  <definedNames>
    <definedName name="_xlnm.Print_Area" localSheetId="0">'5.2-1 Point Lat-Long'!$A$1:$G$85</definedName>
    <definedName name="_xlnm.Print_Area" localSheetId="9">'5.2-10 WQ Turbidity FINAL'!$A$1:$J$27</definedName>
    <definedName name="_xlnm.Print_Area" localSheetId="10">'5.2-11 PW Temp FINAL'!$A$1:$F$26</definedName>
    <definedName name="_xlnm.Print_Area" localSheetId="11">'5.2-12 Stats PW Temp'!$A$1:$J$32</definedName>
    <definedName name="_xlnm.Print_Area" localSheetId="12">'5.2-13 PW to WQ Temp FINAL'!$A$1:$E$28</definedName>
    <definedName name="_xlnm.Print_Area" localSheetId="13">'5.2-14 PW Sp Cond FINAL'!$A$1:$F$26</definedName>
    <definedName name="_xlnm.Print_Area" localSheetId="14">'5.2-15 Stats PW Cond'!$A$1:$J$36</definedName>
    <definedName name="_xlnm.Print_Area" localSheetId="15">'5.2-16 PW to WQ Sp Cond FINAL'!$A$1:$E$28</definedName>
    <definedName name="_xlnm.Print_Area" localSheetId="16">'5.2-17 SAV Table FINAL'!$A$1:$J$27</definedName>
    <definedName name="_xlnm.Print_Area" localSheetId="17">'5.2-18 SAV Multi-year'!$A$1:$K$27</definedName>
    <definedName name="_xlnm.Print_Area" localSheetId="18">'5.2-19 FTT Taxa list FINAL'!$A$1:$C$76</definedName>
    <definedName name="_xlnm.Print_Area" localSheetId="1">'5.2-2 SAV types'!$A$1:$F$10</definedName>
    <definedName name="_xlnm.Print_Area" localSheetId="19">'5.2-20 Taxa num present FINAL'!$A$1:$D$52</definedName>
    <definedName name="_xlnm.Print_Area" localSheetId="20">'5.2-21 Taxa Freq by Trans FINAL'!$A$1:$I$63</definedName>
    <definedName name="_xlnm.Print_Area" localSheetId="21">'5.2-22 Min-Max Len FINAL'!$A$1:$F$47</definedName>
    <definedName name="_xlnm.Print_Area" localSheetId="22">'5.2-23 Tax Freq by Area FINAL'!$A$1:$H$55</definedName>
    <definedName name="_xlnm.Print_Area" localSheetId="23">'5.2-24 FTT 2011-2010 compare'!$A$1:$I$78</definedName>
    <definedName name="_xlnm.Print_Area" localSheetId="24">'5.2-25 Light - FINAL'!$A$1:$Q$28</definedName>
    <definedName name="_xlnm.Print_Area" localSheetId="2">'5.2-3 WQ Depth FINAL'!$A$1:$F$27</definedName>
    <definedName name="_xlnm.Print_Area" localSheetId="3">'5.2-4 WQ Temp FINAL'!$A$1:$J$27</definedName>
    <definedName name="_xlnm.Print_Area" localSheetId="4">'5.2-5 WQ Sp Cond FINAL'!$A$1:$J$27</definedName>
    <definedName name="_xlnm.Print_Area" localSheetId="5">'5.2-6 WQ Salinity FINAL'!$A$1:$J$27</definedName>
    <definedName name="_xlnm.Print_Area" localSheetId="6">'5.2-7 WQ DO FINAL'!$A$1:$J$27</definedName>
    <definedName name="_xlnm.Print_Area" localSheetId="7">'5.2-8 WQ pH FINAL'!$A$1:$J$27</definedName>
    <definedName name="_xlnm.Print_Area" localSheetId="8">'5.2-9 WQ ORP FINAL'!$A$1:$J$27</definedName>
    <definedName name="_xlnm.Print_Titles" localSheetId="18">'5.2-19 FTT Taxa list FINAL'!$1:$2</definedName>
    <definedName name="_xlnm.Print_Titles" localSheetId="19">'5.2-20 Taxa num present FINAL'!$1:$2</definedName>
    <definedName name="_xlnm.Print_Titles" localSheetId="21">'5.2-22 Min-Max Len FINAL'!$1:$3</definedName>
    <definedName name="_xlnm.Print_Titles" localSheetId="22">'5.2-23 Tax Freq by Area FINAL'!$1:$3</definedName>
    <definedName name="_xlnm.Print_Titles" localSheetId="23">'5.2-24 FTT 2011-2010 compare'!$1:$3</definedName>
    <definedName name="Z_47446656_4427_4713_84F1_369842C9B919_.wvu.PrintArea" localSheetId="0" hidden="1">'5.2-1 Point Lat-Long'!$A$1:$G$85</definedName>
    <definedName name="Z_47446656_4427_4713_84F1_369842C9B919_.wvu.PrintArea" localSheetId="9" hidden="1">'5.2-10 WQ Turbidity FINAL'!$A$1:$J$27</definedName>
    <definedName name="Z_47446656_4427_4713_84F1_369842C9B919_.wvu.PrintArea" localSheetId="10" hidden="1">'5.2-11 PW Temp FINAL'!$A$1:$F$26</definedName>
    <definedName name="Z_47446656_4427_4713_84F1_369842C9B919_.wvu.PrintArea" localSheetId="11" hidden="1">'5.2-12 Stats PW Temp'!$A$1:$J$32</definedName>
    <definedName name="Z_47446656_4427_4713_84F1_369842C9B919_.wvu.PrintArea" localSheetId="12" hidden="1">'5.2-13 PW to WQ Temp FINAL'!$A$1:$E$28</definedName>
    <definedName name="Z_47446656_4427_4713_84F1_369842C9B919_.wvu.PrintArea" localSheetId="13" hidden="1">'5.2-14 PW Sp Cond FINAL'!$A$1:$F$26</definedName>
    <definedName name="Z_47446656_4427_4713_84F1_369842C9B919_.wvu.PrintArea" localSheetId="14" hidden="1">'5.2-15 Stats PW Cond'!$A$1:$J$36</definedName>
    <definedName name="Z_47446656_4427_4713_84F1_369842C9B919_.wvu.PrintArea" localSheetId="15" hidden="1">'5.2-16 PW to WQ Sp Cond FINAL'!$A$1:$E$28</definedName>
    <definedName name="Z_47446656_4427_4713_84F1_369842C9B919_.wvu.PrintArea" localSheetId="16" hidden="1">'5.2-17 SAV Table FINAL'!$A$1:$J$27</definedName>
    <definedName name="Z_47446656_4427_4713_84F1_369842C9B919_.wvu.PrintArea" localSheetId="17" hidden="1">'5.2-18 SAV Multi-year'!$A$1:$K$27</definedName>
    <definedName name="Z_47446656_4427_4713_84F1_369842C9B919_.wvu.PrintArea" localSheetId="18" hidden="1">'5.2-19 FTT Taxa list FINAL'!$A$1:$C$76</definedName>
    <definedName name="Z_47446656_4427_4713_84F1_369842C9B919_.wvu.PrintArea" localSheetId="1" hidden="1">'5.2-2 SAV types'!$A$1:$F$11</definedName>
    <definedName name="Z_47446656_4427_4713_84F1_369842C9B919_.wvu.PrintArea" localSheetId="19" hidden="1">'5.2-20 Taxa num present FINAL'!$A$1:$D$52</definedName>
    <definedName name="Z_47446656_4427_4713_84F1_369842C9B919_.wvu.PrintArea" localSheetId="20" hidden="1">'5.2-21 Taxa Freq by Trans FINAL'!$A$1:$I$63</definedName>
    <definedName name="Z_47446656_4427_4713_84F1_369842C9B919_.wvu.PrintArea" localSheetId="21" hidden="1">'5.2-22 Min-Max Len FINAL'!$A$1:$F$47</definedName>
    <definedName name="Z_47446656_4427_4713_84F1_369842C9B919_.wvu.PrintArea" localSheetId="22" hidden="1">'5.2-23 Tax Freq by Area FINAL'!$A$1:$H$55</definedName>
    <definedName name="Z_47446656_4427_4713_84F1_369842C9B919_.wvu.PrintArea" localSheetId="23" hidden="1">'5.2-24 FTT 2011-2010 compare'!$A$1:$I$78</definedName>
    <definedName name="Z_47446656_4427_4713_84F1_369842C9B919_.wvu.PrintArea" localSheetId="24" hidden="1">'5.2-25 Light - FINAL'!$A$1:$Q$28</definedName>
    <definedName name="Z_47446656_4427_4713_84F1_369842C9B919_.wvu.PrintArea" localSheetId="2" hidden="1">'5.2-3 WQ Depth FINAL'!$A$1:$F$27</definedName>
    <definedName name="Z_47446656_4427_4713_84F1_369842C9B919_.wvu.PrintArea" localSheetId="3" hidden="1">'5.2-4 WQ Temp FINAL'!$A$1:$J$27</definedName>
    <definedName name="Z_47446656_4427_4713_84F1_369842C9B919_.wvu.PrintArea" localSheetId="4" hidden="1">'5.2-5 WQ Sp Cond FINAL'!$A$1:$J$27</definedName>
    <definedName name="Z_47446656_4427_4713_84F1_369842C9B919_.wvu.PrintArea" localSheetId="5" hidden="1">'5.2-6 WQ Salinity FINAL'!$A$1:$J$27</definedName>
    <definedName name="Z_47446656_4427_4713_84F1_369842C9B919_.wvu.PrintArea" localSheetId="6" hidden="1">'5.2-7 WQ DO FINAL'!$A$1:$J$27</definedName>
    <definedName name="Z_47446656_4427_4713_84F1_369842C9B919_.wvu.PrintArea" localSheetId="7" hidden="1">'5.2-8 WQ pH FINAL'!$A$1:$J$27</definedName>
    <definedName name="Z_47446656_4427_4713_84F1_369842C9B919_.wvu.PrintArea" localSheetId="8" hidden="1">'5.2-9 WQ ORP FINAL'!$A$1:$J$27</definedName>
    <definedName name="Z_47446656_4427_4713_84F1_369842C9B919_.wvu.PrintTitles" localSheetId="18" hidden="1">'5.2-19 FTT Taxa list FINAL'!$1:$2</definedName>
    <definedName name="Z_47446656_4427_4713_84F1_369842C9B919_.wvu.PrintTitles" localSheetId="19" hidden="1">'5.2-20 Taxa num present FINAL'!$1:$2</definedName>
    <definedName name="Z_47446656_4427_4713_84F1_369842C9B919_.wvu.PrintTitles" localSheetId="21" hidden="1">'5.2-22 Min-Max Len FINAL'!$1:$3</definedName>
    <definedName name="Z_47446656_4427_4713_84F1_369842C9B919_.wvu.PrintTitles" localSheetId="22" hidden="1">'5.2-23 Tax Freq by Area FINAL'!$1:$3</definedName>
    <definedName name="Z_47446656_4427_4713_84F1_369842C9B919_.wvu.PrintTitles" localSheetId="23" hidden="1">'5.2-24 FTT 2011-2010 compare'!$1:$3</definedName>
    <definedName name="Z_899A0855_1E4C_4ABA_ACAE_00009733593A_.wvu.PrintArea" localSheetId="0" hidden="1">'5.2-1 Point Lat-Long'!$A$1:$G$85</definedName>
    <definedName name="Z_899A0855_1E4C_4ABA_ACAE_00009733593A_.wvu.PrintArea" localSheetId="9" hidden="1">'5.2-10 WQ Turbidity FINAL'!$A$1:$J$27</definedName>
    <definedName name="Z_899A0855_1E4C_4ABA_ACAE_00009733593A_.wvu.PrintArea" localSheetId="10" hidden="1">'5.2-11 PW Temp FINAL'!$A$1:$F$26</definedName>
    <definedName name="Z_899A0855_1E4C_4ABA_ACAE_00009733593A_.wvu.PrintArea" localSheetId="11" hidden="1">'5.2-12 Stats PW Temp'!$A$1:$J$32</definedName>
    <definedName name="Z_899A0855_1E4C_4ABA_ACAE_00009733593A_.wvu.PrintArea" localSheetId="12" hidden="1">'5.2-13 PW to WQ Temp FINAL'!$A$1:$E$28</definedName>
    <definedName name="Z_899A0855_1E4C_4ABA_ACAE_00009733593A_.wvu.PrintArea" localSheetId="13" hidden="1">'5.2-14 PW Sp Cond FINAL'!$A$1:$F$26</definedName>
    <definedName name="Z_899A0855_1E4C_4ABA_ACAE_00009733593A_.wvu.PrintArea" localSheetId="14" hidden="1">'5.2-15 Stats PW Cond'!$A$1:$J$36</definedName>
    <definedName name="Z_899A0855_1E4C_4ABA_ACAE_00009733593A_.wvu.PrintArea" localSheetId="15" hidden="1">'5.2-16 PW to WQ Sp Cond FINAL'!$A$1:$E$28</definedName>
    <definedName name="Z_899A0855_1E4C_4ABA_ACAE_00009733593A_.wvu.PrintArea" localSheetId="16" hidden="1">'5.2-17 SAV Table FINAL'!$A$1:$J$27</definedName>
    <definedName name="Z_899A0855_1E4C_4ABA_ACAE_00009733593A_.wvu.PrintArea" localSheetId="17" hidden="1">'5.2-18 SAV Multi-year'!$A$1:$K$27</definedName>
    <definedName name="Z_899A0855_1E4C_4ABA_ACAE_00009733593A_.wvu.PrintArea" localSheetId="18" hidden="1">'5.2-19 FTT Taxa list FINAL'!$A$1:$C$76</definedName>
    <definedName name="Z_899A0855_1E4C_4ABA_ACAE_00009733593A_.wvu.PrintArea" localSheetId="1" hidden="1">'5.2-2 SAV types'!$A$1:$F$10</definedName>
    <definedName name="Z_899A0855_1E4C_4ABA_ACAE_00009733593A_.wvu.PrintArea" localSheetId="19" hidden="1">'5.2-20 Taxa num present FINAL'!$A$1:$D$52</definedName>
    <definedName name="Z_899A0855_1E4C_4ABA_ACAE_00009733593A_.wvu.PrintArea" localSheetId="20" hidden="1">'5.2-21 Taxa Freq by Trans FINAL'!$A$1:$I$63</definedName>
    <definedName name="Z_899A0855_1E4C_4ABA_ACAE_00009733593A_.wvu.PrintArea" localSheetId="21" hidden="1">'5.2-22 Min-Max Len FINAL'!$A$1:$F$47</definedName>
    <definedName name="Z_899A0855_1E4C_4ABA_ACAE_00009733593A_.wvu.PrintArea" localSheetId="22" hidden="1">'5.2-23 Tax Freq by Area FINAL'!$A$1:$H$55</definedName>
    <definedName name="Z_899A0855_1E4C_4ABA_ACAE_00009733593A_.wvu.PrintArea" localSheetId="23" hidden="1">'5.2-24 FTT 2011-2010 compare'!$A$1:$I$78</definedName>
    <definedName name="Z_899A0855_1E4C_4ABA_ACAE_00009733593A_.wvu.PrintArea" localSheetId="24" hidden="1">'5.2-25 Light - FINAL'!$A$1:$Q$28</definedName>
    <definedName name="Z_899A0855_1E4C_4ABA_ACAE_00009733593A_.wvu.PrintArea" localSheetId="2" hidden="1">'5.2-3 WQ Depth FINAL'!$A$1:$F$27</definedName>
    <definedName name="Z_899A0855_1E4C_4ABA_ACAE_00009733593A_.wvu.PrintArea" localSheetId="3" hidden="1">'5.2-4 WQ Temp FINAL'!$A$1:$J$27</definedName>
    <definedName name="Z_899A0855_1E4C_4ABA_ACAE_00009733593A_.wvu.PrintArea" localSheetId="4" hidden="1">'5.2-5 WQ Sp Cond FINAL'!$A$1:$J$27</definedName>
    <definedName name="Z_899A0855_1E4C_4ABA_ACAE_00009733593A_.wvu.PrintArea" localSheetId="5" hidden="1">'5.2-6 WQ Salinity FINAL'!$A$1:$J$27</definedName>
    <definedName name="Z_899A0855_1E4C_4ABA_ACAE_00009733593A_.wvu.PrintArea" localSheetId="6" hidden="1">'5.2-7 WQ DO FINAL'!$A$1:$J$27</definedName>
    <definedName name="Z_899A0855_1E4C_4ABA_ACAE_00009733593A_.wvu.PrintArea" localSheetId="7" hidden="1">'5.2-8 WQ pH FINAL'!$A$1:$J$27</definedName>
    <definedName name="Z_899A0855_1E4C_4ABA_ACAE_00009733593A_.wvu.PrintArea" localSheetId="8" hidden="1">'5.2-9 WQ ORP FINAL'!$A$1:$J$27</definedName>
    <definedName name="Z_899A0855_1E4C_4ABA_ACAE_00009733593A_.wvu.PrintTitles" localSheetId="18" hidden="1">'5.2-19 FTT Taxa list FINAL'!$1:$2</definedName>
    <definedName name="Z_899A0855_1E4C_4ABA_ACAE_00009733593A_.wvu.PrintTitles" localSheetId="19" hidden="1">'5.2-20 Taxa num present FINAL'!$1:$2</definedName>
    <definedName name="Z_899A0855_1E4C_4ABA_ACAE_00009733593A_.wvu.PrintTitles" localSheetId="21" hidden="1">'5.2-22 Min-Max Len FINAL'!$1:$3</definedName>
    <definedName name="Z_899A0855_1E4C_4ABA_ACAE_00009733593A_.wvu.PrintTitles" localSheetId="22" hidden="1">'5.2-23 Tax Freq by Area FINAL'!$1:$3</definedName>
    <definedName name="Z_899A0855_1E4C_4ABA_ACAE_00009733593A_.wvu.PrintTitles" localSheetId="23" hidden="1">'5.2-24 FTT 2011-2010 compare'!$1:$3</definedName>
  </definedNames>
  <calcPr calcId="145621"/>
  <customWorkbookViews>
    <customWorkbookView name="Altwater, Joan - Personal View" guid="{47446656-4427-4713-84F1-369842C9B919}" mergeInterval="0" personalView="1" maximized="1" windowWidth="1020" windowHeight="525" activeSheetId="1" showComments="commIndAndComment"/>
    <customWorkbookView name="User - Personal View" guid="{899A0855-1E4C-4ABA-ACAE-00009733593A}" mergeInterval="0" personalView="1" maximized="1" windowWidth="1024" windowHeight="531" activeSheetId="26"/>
  </customWorkbookViews>
</workbook>
</file>

<file path=xl/calcChain.xml><?xml version="1.0" encoding="utf-8"?>
<calcChain xmlns="http://schemas.openxmlformats.org/spreadsheetml/2006/main">
  <c r="AU48" i="26" l="1"/>
  <c r="AS48" i="26"/>
  <c r="AQ48" i="26"/>
  <c r="AO48" i="26"/>
  <c r="AM48" i="26"/>
  <c r="AK48" i="26"/>
  <c r="AI48" i="26"/>
  <c r="AG48" i="26"/>
  <c r="AE48" i="26"/>
  <c r="AC48" i="26"/>
  <c r="AA48" i="26"/>
  <c r="Y48" i="26"/>
  <c r="W48" i="26"/>
  <c r="U48" i="26"/>
  <c r="S48" i="26"/>
  <c r="Q48" i="26"/>
  <c r="O48" i="26"/>
  <c r="M48" i="26"/>
  <c r="K48" i="26"/>
  <c r="I48" i="26"/>
  <c r="G48" i="26"/>
  <c r="E48" i="26"/>
  <c r="C48" i="26"/>
  <c r="AU46" i="26"/>
  <c r="AS46" i="26"/>
  <c r="AQ46" i="26"/>
  <c r="AO46" i="26"/>
  <c r="AM46" i="26"/>
  <c r="AK46" i="26"/>
  <c r="AI46" i="26"/>
  <c r="AG46" i="26"/>
  <c r="AE46" i="26"/>
  <c r="AC46" i="26"/>
  <c r="AA46" i="26"/>
  <c r="Y46" i="26"/>
  <c r="W46" i="26"/>
  <c r="U46" i="26"/>
  <c r="S46" i="26"/>
  <c r="Q46" i="26"/>
  <c r="O46" i="26"/>
  <c r="M46" i="26"/>
  <c r="K46" i="26"/>
  <c r="I46" i="26"/>
  <c r="G46" i="26"/>
  <c r="E46" i="26"/>
  <c r="C46" i="26"/>
  <c r="AU45" i="26"/>
  <c r="AS45" i="26"/>
  <c r="AQ45" i="26"/>
  <c r="AO45" i="26"/>
  <c r="AM45" i="26"/>
  <c r="AK45" i="26"/>
  <c r="AI45" i="26"/>
  <c r="AG45" i="26"/>
  <c r="AE45" i="26"/>
  <c r="AC45" i="26"/>
  <c r="AA45" i="26"/>
  <c r="Y45" i="26"/>
  <c r="W45" i="26"/>
  <c r="U45" i="26"/>
  <c r="S45" i="26"/>
  <c r="Q45" i="26"/>
  <c r="O45" i="26"/>
  <c r="M45" i="26"/>
  <c r="K45" i="26"/>
  <c r="I45" i="26"/>
  <c r="G45" i="26"/>
  <c r="E45" i="26"/>
  <c r="C45" i="26"/>
  <c r="AU44" i="26"/>
  <c r="AS44" i="26"/>
  <c r="AQ44" i="26"/>
  <c r="AO44" i="26"/>
  <c r="AM44" i="26"/>
  <c r="AK44" i="26"/>
  <c r="AI44" i="26"/>
  <c r="AG44" i="26"/>
  <c r="AE44" i="26"/>
  <c r="AC44" i="26"/>
  <c r="AA44" i="26"/>
  <c r="Y44" i="26"/>
  <c r="W44" i="26"/>
  <c r="U44" i="26"/>
  <c r="S44" i="26"/>
  <c r="Q44" i="26"/>
  <c r="O44" i="26"/>
  <c r="M44" i="26"/>
  <c r="K44" i="26"/>
  <c r="I44" i="26"/>
  <c r="G44" i="26"/>
  <c r="E44" i="26"/>
  <c r="C44" i="26"/>
  <c r="AU43" i="26"/>
  <c r="AS43" i="26"/>
  <c r="AQ43" i="26"/>
  <c r="AO43" i="26"/>
  <c r="AM43" i="26"/>
  <c r="AK43" i="26"/>
  <c r="AI43" i="26"/>
  <c r="AG43" i="26"/>
  <c r="AE43" i="26"/>
  <c r="AC43" i="26"/>
  <c r="AA43" i="26"/>
  <c r="Y43" i="26"/>
  <c r="W43" i="26"/>
  <c r="U43" i="26"/>
  <c r="S43" i="26"/>
  <c r="Q43" i="26"/>
  <c r="O43" i="26"/>
  <c r="M43" i="26"/>
  <c r="K43" i="26"/>
  <c r="I43" i="26"/>
  <c r="G43" i="26"/>
  <c r="E43" i="26"/>
  <c r="C43" i="26"/>
  <c r="AU42" i="26"/>
  <c r="AS42" i="26"/>
  <c r="AQ42" i="26"/>
  <c r="AO42" i="26"/>
  <c r="AM42" i="26"/>
  <c r="AK42" i="26"/>
  <c r="AI42" i="26"/>
  <c r="AG42" i="26"/>
  <c r="AE42" i="26"/>
  <c r="AC42" i="26"/>
  <c r="AA42" i="26"/>
  <c r="Y42" i="26"/>
  <c r="W42" i="26"/>
  <c r="U42" i="26"/>
  <c r="S42" i="26"/>
  <c r="Q42" i="26"/>
  <c r="O42" i="26"/>
  <c r="M42" i="26"/>
  <c r="K42" i="26"/>
  <c r="I42" i="26"/>
  <c r="G42" i="26"/>
  <c r="E42" i="26"/>
  <c r="C42" i="26"/>
  <c r="AU40" i="26"/>
  <c r="AS40" i="26"/>
  <c r="AQ40" i="26"/>
  <c r="AO40" i="26"/>
  <c r="AM40" i="26"/>
  <c r="AK40" i="26"/>
  <c r="AI40" i="26"/>
  <c r="AG40" i="26"/>
  <c r="AE40" i="26"/>
  <c r="AC40" i="26"/>
  <c r="AA40" i="26"/>
  <c r="Y40" i="26"/>
  <c r="W40" i="26"/>
  <c r="U40" i="26"/>
  <c r="S40" i="26"/>
  <c r="Q40" i="26"/>
  <c r="O40" i="26"/>
  <c r="M40" i="26"/>
  <c r="K40" i="26"/>
  <c r="I40" i="26"/>
  <c r="G40" i="26"/>
  <c r="E40" i="26"/>
  <c r="C40" i="26"/>
  <c r="AU39" i="26"/>
  <c r="AS39" i="26"/>
  <c r="AQ39" i="26"/>
  <c r="AO39" i="26"/>
  <c r="AM39" i="26"/>
  <c r="AK39" i="26"/>
  <c r="AI39" i="26"/>
  <c r="AG39" i="26"/>
  <c r="AE39" i="26"/>
  <c r="AC39" i="26"/>
  <c r="AA39" i="26"/>
  <c r="Y39" i="26"/>
  <c r="W39" i="26"/>
  <c r="U39" i="26"/>
  <c r="S39" i="26"/>
  <c r="Q39" i="26"/>
  <c r="O39" i="26"/>
  <c r="M39" i="26"/>
  <c r="K39" i="26"/>
  <c r="I39" i="26"/>
  <c r="G39" i="26"/>
  <c r="E39" i="26"/>
  <c r="C39" i="26"/>
  <c r="AU36" i="26"/>
  <c r="AS36" i="26"/>
  <c r="AQ36" i="26"/>
  <c r="AO36" i="26"/>
  <c r="AM36" i="26"/>
  <c r="AK36" i="26"/>
  <c r="AI36" i="26"/>
  <c r="AG36" i="26"/>
  <c r="AE36" i="26"/>
  <c r="AC36" i="26"/>
  <c r="AA36" i="26"/>
  <c r="Y36" i="26"/>
  <c r="W36" i="26"/>
  <c r="U36" i="26"/>
  <c r="S36" i="26"/>
  <c r="Q36" i="26"/>
  <c r="O36" i="26"/>
  <c r="M36" i="26"/>
  <c r="K36" i="26"/>
  <c r="I36" i="26"/>
  <c r="G36" i="26"/>
  <c r="E36" i="26"/>
  <c r="C36" i="26"/>
  <c r="AU35" i="26"/>
  <c r="AS35" i="26"/>
  <c r="AQ35" i="26"/>
  <c r="AO35" i="26"/>
  <c r="AM35" i="26"/>
  <c r="AK35" i="26"/>
  <c r="AI35" i="26"/>
  <c r="AG35" i="26"/>
  <c r="AE35" i="26"/>
  <c r="AC35" i="26"/>
  <c r="AA35" i="26"/>
  <c r="Y35" i="26"/>
  <c r="W35" i="26"/>
  <c r="U35" i="26"/>
  <c r="S35" i="26"/>
  <c r="Q35" i="26"/>
  <c r="O35" i="26"/>
  <c r="M35" i="26"/>
  <c r="K35" i="26"/>
  <c r="I35" i="26"/>
  <c r="G35" i="26"/>
  <c r="E35" i="26"/>
  <c r="C35" i="26"/>
  <c r="AU34" i="26"/>
  <c r="AS34" i="26"/>
  <c r="AQ34" i="26"/>
  <c r="AO34" i="26"/>
  <c r="AM34" i="26"/>
  <c r="AK34" i="26"/>
  <c r="AI34" i="26"/>
  <c r="AG34" i="26"/>
  <c r="AE34" i="26"/>
  <c r="AC34" i="26"/>
  <c r="AA34" i="26"/>
  <c r="Y34" i="26"/>
  <c r="W34" i="26"/>
  <c r="U34" i="26"/>
  <c r="S34" i="26"/>
  <c r="Q34" i="26"/>
  <c r="O34" i="26"/>
  <c r="M34" i="26"/>
  <c r="K34" i="26"/>
  <c r="I34" i="26"/>
  <c r="G34" i="26"/>
  <c r="E34" i="26"/>
  <c r="C34" i="26"/>
  <c r="AU33" i="26"/>
  <c r="AS33" i="26"/>
  <c r="AQ33" i="26"/>
  <c r="AO33" i="26"/>
  <c r="AM33" i="26"/>
  <c r="AK33" i="26"/>
  <c r="AI33" i="26"/>
  <c r="AG33" i="26"/>
  <c r="AE33" i="26"/>
  <c r="AC33" i="26"/>
  <c r="AA33" i="26"/>
  <c r="Y33" i="26"/>
  <c r="W33" i="26"/>
  <c r="U33" i="26"/>
  <c r="S33" i="26"/>
  <c r="Q33" i="26"/>
  <c r="O33" i="26"/>
  <c r="M33" i="26"/>
  <c r="K33" i="26"/>
  <c r="I33" i="26"/>
  <c r="G33" i="26"/>
  <c r="E33" i="26"/>
  <c r="C33" i="26"/>
  <c r="AU32" i="26"/>
  <c r="AS32" i="26"/>
  <c r="AQ32" i="26"/>
  <c r="AO32" i="26"/>
  <c r="AM32" i="26"/>
  <c r="AK32" i="26"/>
  <c r="AI32" i="26"/>
  <c r="AG32" i="26"/>
  <c r="AE32" i="26"/>
  <c r="AC32" i="26"/>
  <c r="AA32" i="26"/>
  <c r="Y32" i="26"/>
  <c r="W32" i="26"/>
  <c r="U32" i="26"/>
  <c r="S32" i="26"/>
  <c r="Q32" i="26"/>
  <c r="O32" i="26"/>
  <c r="M32" i="26"/>
  <c r="K32" i="26"/>
  <c r="I32" i="26"/>
  <c r="G32" i="26"/>
  <c r="E32" i="26"/>
  <c r="C32" i="26"/>
  <c r="AU29" i="26"/>
  <c r="AS29" i="26"/>
  <c r="AQ29" i="26"/>
  <c r="AO29" i="26"/>
  <c r="AM29" i="26"/>
  <c r="AK29" i="26"/>
  <c r="AI29" i="26"/>
  <c r="AG29" i="26"/>
  <c r="AE29" i="26"/>
  <c r="AC29" i="26"/>
  <c r="AA29" i="26"/>
  <c r="Y29" i="26"/>
  <c r="W29" i="26"/>
  <c r="U29" i="26"/>
  <c r="S29" i="26"/>
  <c r="Q29" i="26"/>
  <c r="O29" i="26"/>
  <c r="M29" i="26"/>
  <c r="K29" i="26"/>
  <c r="I29" i="26"/>
  <c r="G29" i="26"/>
  <c r="E29" i="26"/>
  <c r="C29" i="26"/>
  <c r="AU28" i="26"/>
  <c r="AS28" i="26"/>
  <c r="AQ28" i="26"/>
  <c r="AO28" i="26"/>
  <c r="AM28" i="26"/>
  <c r="AK28" i="26"/>
  <c r="AI28" i="26"/>
  <c r="AG28" i="26"/>
  <c r="AE28" i="26"/>
  <c r="AC28" i="26"/>
  <c r="AA28" i="26"/>
  <c r="Y28" i="26"/>
  <c r="W28" i="26"/>
  <c r="U28" i="26"/>
  <c r="S28" i="26"/>
  <c r="Q28" i="26"/>
  <c r="O28" i="26"/>
  <c r="M28" i="26"/>
  <c r="K28" i="26"/>
  <c r="I28" i="26"/>
  <c r="G28" i="26"/>
  <c r="E28" i="26"/>
  <c r="C28" i="26"/>
  <c r="AU27" i="26"/>
  <c r="AS27" i="26"/>
  <c r="AQ27" i="26"/>
  <c r="AO27" i="26"/>
  <c r="AM27" i="26"/>
  <c r="AK27" i="26"/>
  <c r="AI27" i="26"/>
  <c r="AG27" i="26"/>
  <c r="AE27" i="26"/>
  <c r="AC27" i="26"/>
  <c r="AA27" i="26"/>
  <c r="Y27" i="26"/>
  <c r="W27" i="26"/>
  <c r="U27" i="26"/>
  <c r="S27" i="26"/>
  <c r="Q27" i="26"/>
  <c r="O27" i="26"/>
  <c r="M27" i="26"/>
  <c r="K27" i="26"/>
  <c r="I27" i="26"/>
  <c r="G27" i="26"/>
  <c r="E27" i="26"/>
  <c r="C27" i="26"/>
  <c r="AU26" i="26"/>
  <c r="AS26" i="26"/>
  <c r="AQ26" i="26"/>
  <c r="AO26" i="26"/>
  <c r="AM26" i="26"/>
  <c r="AK26" i="26"/>
  <c r="AI26" i="26"/>
  <c r="AG26" i="26"/>
  <c r="AE26" i="26"/>
  <c r="AC26" i="26"/>
  <c r="AA26" i="26"/>
  <c r="Y26" i="26"/>
  <c r="W26" i="26"/>
  <c r="U26" i="26"/>
  <c r="S26" i="26"/>
  <c r="Q26" i="26"/>
  <c r="O26" i="26"/>
  <c r="M26" i="26"/>
  <c r="K26" i="26"/>
  <c r="I26" i="26"/>
  <c r="G26" i="26"/>
  <c r="E26" i="26"/>
  <c r="C26" i="26"/>
  <c r="AU25" i="26"/>
  <c r="AS25" i="26"/>
  <c r="AQ25" i="26"/>
  <c r="AO25" i="26"/>
  <c r="AM25" i="26"/>
  <c r="AK25" i="26"/>
  <c r="AI25" i="26"/>
  <c r="AG25" i="26"/>
  <c r="AE25" i="26"/>
  <c r="AC25" i="26"/>
  <c r="AA25" i="26"/>
  <c r="Y25" i="26"/>
  <c r="W25" i="26"/>
  <c r="U25" i="26"/>
  <c r="S25" i="26"/>
  <c r="Q25" i="26"/>
  <c r="O25" i="26"/>
  <c r="M25" i="26"/>
  <c r="K25" i="26"/>
  <c r="I25" i="26"/>
  <c r="G25" i="26"/>
  <c r="E25" i="26"/>
  <c r="C25" i="26"/>
  <c r="AU24" i="26"/>
  <c r="AS24" i="26"/>
  <c r="AQ24" i="26"/>
  <c r="AO24" i="26"/>
  <c r="AM24" i="26"/>
  <c r="AK24" i="26"/>
  <c r="AI24" i="26"/>
  <c r="AG24" i="26"/>
  <c r="AE24" i="26"/>
  <c r="AC24" i="26"/>
  <c r="AA24" i="26"/>
  <c r="Y24" i="26"/>
  <c r="W24" i="26"/>
  <c r="U24" i="26"/>
  <c r="S24" i="26"/>
  <c r="Q24" i="26"/>
  <c r="O24" i="26"/>
  <c r="M24" i="26"/>
  <c r="K24" i="26"/>
  <c r="I24" i="26"/>
  <c r="G24" i="26"/>
  <c r="E24" i="26"/>
  <c r="C24" i="26"/>
  <c r="AU14" i="26"/>
  <c r="AS14" i="26"/>
  <c r="AQ14" i="26"/>
  <c r="AO14" i="26"/>
  <c r="AM14" i="26"/>
  <c r="AK14" i="26"/>
  <c r="AI14" i="26"/>
  <c r="AG14" i="26"/>
  <c r="AE14" i="26"/>
  <c r="AC14" i="26"/>
  <c r="AA14" i="26"/>
  <c r="Y14" i="26"/>
  <c r="W14" i="26"/>
  <c r="U14" i="26"/>
  <c r="S14" i="26"/>
  <c r="Q14" i="26"/>
  <c r="O14" i="26"/>
  <c r="M14" i="26"/>
  <c r="K14" i="26"/>
  <c r="I14" i="26"/>
  <c r="G14" i="26"/>
  <c r="E14" i="26"/>
  <c r="C14" i="26"/>
  <c r="AU10" i="26"/>
  <c r="AS10" i="26"/>
  <c r="AQ10" i="26"/>
  <c r="AO10" i="26"/>
  <c r="AM10" i="26"/>
  <c r="AK10" i="26"/>
  <c r="AI10" i="26"/>
  <c r="AG10" i="26"/>
  <c r="AE10" i="26"/>
  <c r="AC10" i="26"/>
  <c r="AA10" i="26"/>
  <c r="Y10" i="26"/>
  <c r="W10" i="26"/>
  <c r="U10" i="26"/>
  <c r="S10" i="26"/>
  <c r="Q10" i="26"/>
  <c r="O10" i="26"/>
  <c r="M10" i="26"/>
  <c r="K10" i="26"/>
  <c r="I10" i="26"/>
  <c r="G10" i="26"/>
  <c r="E10" i="26"/>
  <c r="C10" i="26"/>
  <c r="H62" i="21" l="1"/>
  <c r="G62" i="21"/>
  <c r="F62" i="21"/>
  <c r="E62" i="21"/>
  <c r="D62" i="21"/>
  <c r="C62" i="21"/>
  <c r="H61" i="21"/>
  <c r="G61" i="21"/>
  <c r="F61" i="21"/>
  <c r="E61" i="21"/>
  <c r="D61" i="21"/>
  <c r="C61" i="21"/>
  <c r="I77" i="24"/>
  <c r="G77" i="24"/>
  <c r="E77" i="24"/>
  <c r="I76" i="24"/>
  <c r="G75" i="24"/>
  <c r="G74" i="24"/>
  <c r="G73" i="24"/>
  <c r="G72" i="24"/>
  <c r="G71" i="24"/>
  <c r="G70" i="24"/>
  <c r="G69" i="24"/>
  <c r="G68" i="24"/>
  <c r="I67" i="24"/>
  <c r="G66" i="24"/>
  <c r="G65" i="24"/>
  <c r="G64" i="24"/>
  <c r="I63" i="24"/>
  <c r="G62" i="24"/>
  <c r="G61" i="24"/>
  <c r="G60" i="24"/>
  <c r="G59" i="24"/>
  <c r="G58" i="24"/>
  <c r="G57" i="24"/>
  <c r="G56" i="24"/>
  <c r="G55" i="24"/>
  <c r="I54" i="24"/>
  <c r="G53" i="24"/>
  <c r="G52" i="24"/>
  <c r="E52" i="24"/>
  <c r="E51" i="24"/>
  <c r="E50" i="24"/>
  <c r="E49" i="24"/>
  <c r="E48" i="24"/>
  <c r="G47" i="24"/>
  <c r="E47" i="24"/>
  <c r="E46" i="24"/>
  <c r="E45" i="24"/>
  <c r="E44" i="24"/>
  <c r="G43" i="24"/>
  <c r="E43" i="24"/>
  <c r="E42" i="24"/>
  <c r="E41" i="24"/>
  <c r="E40" i="24"/>
  <c r="E39" i="24"/>
  <c r="I38" i="24"/>
  <c r="E38" i="24"/>
  <c r="E37" i="24"/>
  <c r="E36" i="24"/>
  <c r="E35" i="24"/>
  <c r="I34" i="24"/>
  <c r="G34" i="24"/>
  <c r="E34" i="24"/>
  <c r="G33" i="24"/>
  <c r="E33" i="24"/>
  <c r="G32" i="24"/>
  <c r="E32" i="24"/>
  <c r="G31" i="24"/>
  <c r="E31" i="24"/>
  <c r="G30" i="24"/>
  <c r="E30" i="24"/>
  <c r="I29" i="24"/>
  <c r="G29" i="24"/>
  <c r="E29" i="24"/>
  <c r="E28" i="24"/>
  <c r="E27" i="24"/>
  <c r="G26" i="24"/>
  <c r="E26" i="24"/>
  <c r="E25" i="24"/>
  <c r="G24" i="24"/>
  <c r="E24" i="24"/>
  <c r="G23" i="24"/>
  <c r="E23" i="24"/>
  <c r="E22" i="24"/>
  <c r="I21" i="24"/>
  <c r="G21" i="24"/>
  <c r="E21" i="24"/>
  <c r="G20" i="24"/>
  <c r="E20" i="24"/>
  <c r="I19" i="24"/>
  <c r="G19" i="24"/>
  <c r="E19" i="24"/>
  <c r="G18" i="24"/>
  <c r="E18" i="24"/>
  <c r="G17" i="24"/>
  <c r="E17" i="24"/>
  <c r="I16" i="24"/>
  <c r="G16" i="24"/>
  <c r="E16" i="24"/>
  <c r="I15" i="24"/>
  <c r="G15" i="24"/>
  <c r="E15" i="24"/>
  <c r="G14" i="24"/>
  <c r="E14" i="24"/>
  <c r="G13" i="24"/>
  <c r="E13" i="24"/>
  <c r="G12" i="24"/>
  <c r="E12" i="24"/>
  <c r="I11" i="24"/>
  <c r="G11" i="24"/>
  <c r="E11" i="24"/>
  <c r="I10" i="24"/>
  <c r="G10" i="24"/>
  <c r="E10" i="24"/>
  <c r="I9" i="24"/>
  <c r="G9" i="24"/>
  <c r="E9" i="24"/>
  <c r="I8" i="24"/>
  <c r="G8" i="24"/>
  <c r="E8" i="24"/>
  <c r="G7" i="24"/>
  <c r="E7" i="24"/>
  <c r="G6" i="24"/>
  <c r="E6" i="24"/>
  <c r="G5" i="24"/>
  <c r="E5" i="24"/>
  <c r="I4" i="24"/>
  <c r="G4" i="24"/>
  <c r="E4" i="24"/>
  <c r="G55" i="23"/>
  <c r="F55" i="23"/>
  <c r="E55" i="23"/>
  <c r="D55" i="23"/>
  <c r="C55" i="23"/>
  <c r="F54" i="23"/>
  <c r="E54" i="23"/>
  <c r="D54" i="23"/>
  <c r="C54" i="23"/>
  <c r="D52" i="20"/>
  <c r="D51" i="20"/>
  <c r="D50" i="20"/>
  <c r="D49" i="20"/>
  <c r="D48" i="20"/>
  <c r="D47" i="20"/>
  <c r="D46" i="20"/>
  <c r="D45" i="20"/>
  <c r="D44" i="20"/>
  <c r="D43" i="20"/>
  <c r="D42" i="20"/>
  <c r="D41" i="20"/>
  <c r="D40" i="20"/>
  <c r="D39" i="20"/>
  <c r="D38" i="20"/>
  <c r="D37" i="20"/>
  <c r="D36" i="20"/>
  <c r="D35" i="20"/>
  <c r="D34" i="20"/>
  <c r="D33" i="20"/>
  <c r="D32" i="20"/>
  <c r="D31" i="20"/>
  <c r="D30" i="20"/>
  <c r="D29" i="20"/>
  <c r="D28" i="20"/>
  <c r="D27" i="20"/>
  <c r="D26" i="20"/>
  <c r="D25" i="20"/>
  <c r="D24" i="20"/>
  <c r="D23" i="20"/>
  <c r="D22" i="20"/>
  <c r="D21" i="20"/>
  <c r="D20" i="20"/>
  <c r="D19" i="20"/>
  <c r="D18" i="20"/>
  <c r="D17" i="20"/>
  <c r="D16" i="20"/>
  <c r="D15" i="20"/>
  <c r="D14" i="20"/>
  <c r="D13" i="20"/>
  <c r="D12" i="20"/>
  <c r="D11" i="20"/>
  <c r="D10" i="20"/>
  <c r="D9" i="20"/>
  <c r="D8" i="20"/>
  <c r="D7" i="20"/>
  <c r="D6" i="20"/>
  <c r="D5" i="20"/>
  <c r="D4" i="20"/>
  <c r="D3" i="20"/>
  <c r="E27" i="16"/>
  <c r="E26" i="16"/>
  <c r="E25" i="16"/>
  <c r="E24" i="16"/>
  <c r="E23" i="16"/>
  <c r="E22" i="16"/>
  <c r="E21" i="16"/>
  <c r="E20" i="16"/>
  <c r="E19" i="16"/>
  <c r="E18" i="16"/>
  <c r="E17" i="16"/>
  <c r="E16" i="16"/>
  <c r="E15" i="16"/>
  <c r="E14" i="16"/>
  <c r="E13" i="16"/>
  <c r="E12" i="16"/>
  <c r="E11" i="16"/>
  <c r="E10" i="16"/>
  <c r="E9" i="16"/>
  <c r="E8" i="16"/>
  <c r="E7" i="16"/>
  <c r="E6" i="16"/>
  <c r="E5" i="16"/>
  <c r="E4" i="16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E4" i="13"/>
</calcChain>
</file>

<file path=xl/sharedStrings.xml><?xml version="1.0" encoding="utf-8"?>
<sst xmlns="http://schemas.openxmlformats.org/spreadsheetml/2006/main" count="2317" uniqueCount="784">
  <si>
    <t>Mean, Standard Error (SE), Minimum, and Maximum Values for Porewater Specific Conductivity (mS/cm) by Transect and Sampling Area</t>
  </si>
  <si>
    <t>Area</t>
  </si>
  <si>
    <t>Transect</t>
  </si>
  <si>
    <t>Mean</t>
  </si>
  <si>
    <t>Min</t>
  </si>
  <si>
    <t>Max</t>
  </si>
  <si>
    <t>BB1</t>
  </si>
  <si>
    <t>a</t>
  </si>
  <si>
    <t>b</t>
  </si>
  <si>
    <t>c</t>
  </si>
  <si>
    <t>d</t>
  </si>
  <si>
    <t>± 0.33</t>
  </si>
  <si>
    <t>e</t>
  </si>
  <si>
    <t>± 0.65</t>
  </si>
  <si>
    <t>± 0.36</t>
  </si>
  <si>
    <t>BB2</t>
  </si>
  <si>
    <t>± 0.49</t>
  </si>
  <si>
    <t>± 0.34</t>
  </si>
  <si>
    <t>BB3</t>
  </si>
  <si>
    <t>± 0.48</t>
  </si>
  <si>
    <t>± 0.59</t>
  </si>
  <si>
    <t>± 0.30</t>
  </si>
  <si>
    <t>BB4</t>
  </si>
  <si>
    <t>± 0.56</t>
  </si>
  <si>
    <t>± 0.47</t>
  </si>
  <si>
    <t>Mean and Standard Error of Water Depth (m) and Braun Blauquet Coverage Abundance (BBCA) Scores for Total Macrophytes, Total Seagrass, and Total Macroalgae by Transect and Sampling Area</t>
  </si>
  <si>
    <t>Depth</t>
  </si>
  <si>
    <t>Macrophytes</t>
  </si>
  <si>
    <t>Seagrass</t>
  </si>
  <si>
    <t>Macroalgae</t>
  </si>
  <si>
    <t>Mean ±SE</t>
  </si>
  <si>
    <r>
      <rPr>
        <sz val="12"/>
        <color indexed="8"/>
        <rFont val="Calibri"/>
        <family val="2"/>
      </rPr>
      <t>±</t>
    </r>
    <r>
      <rPr>
        <sz val="12"/>
        <color indexed="8"/>
        <rFont val="Times New Roman"/>
        <family val="1"/>
      </rPr>
      <t xml:space="preserve"> 0.06</t>
    </r>
  </si>
  <si>
    <t>± 0.14</t>
  </si>
  <si>
    <t>± 0.08</t>
  </si>
  <si>
    <t>± 0.20</t>
  </si>
  <si>
    <t>± 0.12</t>
  </si>
  <si>
    <t>± 0.06</t>
  </si>
  <si>
    <t>± 0.11</t>
  </si>
  <si>
    <t>± 0.04</t>
  </si>
  <si>
    <t>± 0.13</t>
  </si>
  <si>
    <t>± 0.16</t>
  </si>
  <si>
    <t>± 0.05</t>
  </si>
  <si>
    <t>± 0.09</t>
  </si>
  <si>
    <t>± 0.07</t>
  </si>
  <si>
    <t>± 0.25</t>
  </si>
  <si>
    <t>± 0.03</t>
  </si>
  <si>
    <t>± 0.17</t>
  </si>
  <si>
    <t>± 0.10</t>
  </si>
  <si>
    <t>± 0.26</t>
  </si>
  <si>
    <t>± 0.02</t>
  </si>
  <si>
    <t>Mean, Standard Error (SE), Minimum, and Maximum Values for Porewater Temperature (°C) by Transect and Sampling Area</t>
  </si>
  <si>
    <t>Totals</t>
  </si>
  <si>
    <t>Algae</t>
  </si>
  <si>
    <t>Seagrasses</t>
  </si>
  <si>
    <t>Calcareous Algae</t>
  </si>
  <si>
    <t>Fleshy Green Algae</t>
  </si>
  <si>
    <r>
      <t>Corals/ Sponges</t>
    </r>
    <r>
      <rPr>
        <b/>
        <vertAlign val="superscript"/>
        <sz val="12"/>
        <color theme="0"/>
        <rFont val="Arial"/>
        <family val="2"/>
      </rPr>
      <t>1</t>
    </r>
  </si>
  <si>
    <t>Total Macrophytes</t>
  </si>
  <si>
    <t>Total Macroalgae</t>
  </si>
  <si>
    <t>Thalassia testudinum</t>
  </si>
  <si>
    <t>Penicillus</t>
  </si>
  <si>
    <t>Batophora/ Dasycladus</t>
  </si>
  <si>
    <t>Corals</t>
  </si>
  <si>
    <t>Total Drift Red</t>
  </si>
  <si>
    <t>Total Calcareous</t>
  </si>
  <si>
    <t>Halodule wrightii</t>
  </si>
  <si>
    <t>Rhipocephalus</t>
  </si>
  <si>
    <t>Anadyomene</t>
  </si>
  <si>
    <t>Gorgonians/Soft Corals</t>
  </si>
  <si>
    <t>Total Macrophytes Minus Drift Red</t>
  </si>
  <si>
    <t>Total Green Other (Fleshy)</t>
  </si>
  <si>
    <t>Syringodium filiforme</t>
  </si>
  <si>
    <t>Halimeda</t>
  </si>
  <si>
    <t>Sponges</t>
  </si>
  <si>
    <t>Total Seagrass</t>
  </si>
  <si>
    <t>Total Red Other</t>
  </si>
  <si>
    <t>Ruppia martima</t>
  </si>
  <si>
    <t>Udotea</t>
  </si>
  <si>
    <t>Total Brown</t>
  </si>
  <si>
    <t>Halophila engelmannii</t>
  </si>
  <si>
    <t>Acetabularia</t>
  </si>
  <si>
    <t>Halophila johnsonii</t>
  </si>
  <si>
    <t>Halophila decipiens</t>
  </si>
  <si>
    <t>Mean, Standard Error (SE), Minimum, and Maximum Values for Water Depth (m) by Transect and Sampling Area</t>
  </si>
  <si>
    <t>Mean, Standard Error (SE), Minimum, and Maximum Values for Surface and Bottom Water Specific Conductivity (mS/cm) by Transect and Sampling Area</t>
  </si>
  <si>
    <t>Surface</t>
  </si>
  <si>
    <t>Bottom</t>
  </si>
  <si>
    <t>± 0.46</t>
  </si>
  <si>
    <t>± 0.15</t>
  </si>
  <si>
    <t>± 0.99</t>
  </si>
  <si>
    <t>± 0.27</t>
  </si>
  <si>
    <t>± 0.28</t>
  </si>
  <si>
    <t>± 0.19</t>
  </si>
  <si>
    <t>± 0.41</t>
  </si>
  <si>
    <t>Mean, Standard Error (SE), Minimum, and Maximum Values for Surface and Bottom Water Temperature (°C) by Transect and Sampling Area</t>
  </si>
  <si>
    <t>± 0.31</t>
  </si>
  <si>
    <t>± 0.21</t>
  </si>
  <si>
    <t>Mean, Standard Error (SE), Minimum, and Maximum Values for Surface and Bottom Water Salinity (PSU) by Transect and Sampling Area</t>
  </si>
  <si>
    <t>± 0.35</t>
  </si>
  <si>
    <t>± 0.53</t>
  </si>
  <si>
    <t>± 0.60</t>
  </si>
  <si>
    <t>± 0.37</t>
  </si>
  <si>
    <t>± 0.74</t>
  </si>
  <si>
    <t>± 0.32</t>
  </si>
  <si>
    <t>Mean, Standard Error (SE), Minimum, and Maximum Values for Surface and Bottom Water pH by Transect and Sampling Area</t>
  </si>
  <si>
    <t>± 0.065</t>
  </si>
  <si>
    <t>± 0.020</t>
  </si>
  <si>
    <t>± 0.022</t>
  </si>
  <si>
    <t>± 0.016</t>
  </si>
  <si>
    <t>± 0.014</t>
  </si>
  <si>
    <t>± 0.017</t>
  </si>
  <si>
    <t>± 0.023</t>
  </si>
  <si>
    <t>± 0.021</t>
  </si>
  <si>
    <t>± 0.018</t>
  </si>
  <si>
    <t>± 0.009</t>
  </si>
  <si>
    <t>± 0.011</t>
  </si>
  <si>
    <t>± 0.015</t>
  </si>
  <si>
    <t>± 0.025</t>
  </si>
  <si>
    <t>± 0.093</t>
  </si>
  <si>
    <t>± 0.103</t>
  </si>
  <si>
    <t>± 0.081</t>
  </si>
  <si>
    <t>± 0.132</t>
  </si>
  <si>
    <t>± 0.135</t>
  </si>
  <si>
    <t>± 0.097</t>
  </si>
  <si>
    <t>± 0.142</t>
  </si>
  <si>
    <t>± 0.127</t>
  </si>
  <si>
    <t>± 9.22</t>
  </si>
  <si>
    <t>Mean, Standard Error (SE), Minimum, and Maximum Values for Surface and Bottom Water Turbidity (NTU) by Transect and Sampling Area</t>
  </si>
  <si>
    <t>± 0.00</t>
  </si>
  <si>
    <t>Scientific Name and Common Name of Organisms Captured During Faunal Throw Trap (FTT) Sampling</t>
  </si>
  <si>
    <t>Taxa</t>
  </si>
  <si>
    <t>Common Name</t>
  </si>
  <si>
    <t>Achirus lineatus</t>
  </si>
  <si>
    <t>Lined sole</t>
  </si>
  <si>
    <t>Alpheus floridanus</t>
  </si>
  <si>
    <t>Sand snapping shrimp</t>
  </si>
  <si>
    <t>Bigclaw/estuarine shrimp complex</t>
  </si>
  <si>
    <t>Green snapping shrimp complex</t>
  </si>
  <si>
    <t>Alpheus spp.</t>
  </si>
  <si>
    <t>Snapping shrimp</t>
  </si>
  <si>
    <t>Anarchopterus criniger</t>
  </si>
  <si>
    <t>Fringed pipefish</t>
  </si>
  <si>
    <t>Ragged goby</t>
  </si>
  <si>
    <t>Bowmaniella dissimilis</t>
  </si>
  <si>
    <t>Caridea</t>
  </si>
  <si>
    <t>Caridean shrimp</t>
  </si>
  <si>
    <t>Chaenopsis ocellata</t>
  </si>
  <si>
    <t>Bluethroat pikeblenny</t>
  </si>
  <si>
    <t>Cosmocampus albirostris</t>
  </si>
  <si>
    <t>Whitenose pipefish</t>
  </si>
  <si>
    <t>Cosmocampus elucens</t>
  </si>
  <si>
    <t>Shortfin pipefish</t>
  </si>
  <si>
    <t>Cuapetes americanus</t>
  </si>
  <si>
    <t>Long-arm shrimp</t>
  </si>
  <si>
    <t>Diplogrammus pauciradiatus</t>
  </si>
  <si>
    <t>Spotted dragonet</t>
  </si>
  <si>
    <t>Echinaster spinulosus</t>
  </si>
  <si>
    <t>Small-spine sea star</t>
  </si>
  <si>
    <t xml:space="preserve">Farfantepenaeus duorarum </t>
  </si>
  <si>
    <t>Pink shrimp</t>
  </si>
  <si>
    <t>Farfantepenaeus spp.</t>
  </si>
  <si>
    <t>Penaeid shrimp</t>
  </si>
  <si>
    <t>Gobiosoma robustum</t>
  </si>
  <si>
    <t>Code goby</t>
  </si>
  <si>
    <t>Hippocampus erectus</t>
  </si>
  <si>
    <t>Spotted seahorse</t>
  </si>
  <si>
    <t>Hippocampus zosterae</t>
  </si>
  <si>
    <t>Dwarf seahorse</t>
  </si>
  <si>
    <t>Hippolyte obliquimanus</t>
  </si>
  <si>
    <t>Zostera shrimp/false zostera shrimp complex</t>
  </si>
  <si>
    <t>Hippolyte spp.</t>
  </si>
  <si>
    <t>Humpback shrimp</t>
  </si>
  <si>
    <t>Hippolyte zostericola</t>
  </si>
  <si>
    <t>Zostera shrimp</t>
  </si>
  <si>
    <t>Lagodon rhomboides</t>
  </si>
  <si>
    <t>Pinfish</t>
  </si>
  <si>
    <t>Latreutes fucorum</t>
  </si>
  <si>
    <t>Slender sargassum shrimp</t>
  </si>
  <si>
    <t>Majoidea</t>
  </si>
  <si>
    <t>Spider crabs</t>
  </si>
  <si>
    <t>Microgobius microlepis</t>
  </si>
  <si>
    <t>Banner goby</t>
  </si>
  <si>
    <t>Mysida</t>
  </si>
  <si>
    <t>Opposum shrimp</t>
  </si>
  <si>
    <t>No Catch</t>
  </si>
  <si>
    <t>No organisms captured</t>
  </si>
  <si>
    <t>Ophiuroidea</t>
  </si>
  <si>
    <t>Brittle stars</t>
  </si>
  <si>
    <t>Opsanus beta</t>
  </si>
  <si>
    <t>Gulf toadfish</t>
  </si>
  <si>
    <t>Paguroidea</t>
  </si>
  <si>
    <t>Hermit crab</t>
  </si>
  <si>
    <t>Paraclinus fasciatus</t>
  </si>
  <si>
    <t>Banded blenny</t>
  </si>
  <si>
    <t>Periclimenes iridescens</t>
  </si>
  <si>
    <t>Iridescent shrimp</t>
  </si>
  <si>
    <t>Grass shrimp</t>
  </si>
  <si>
    <t>Phycomenes siankaanensis</t>
  </si>
  <si>
    <t>Siankaanensis grass shrimp</t>
  </si>
  <si>
    <t>Portunus sayi</t>
  </si>
  <si>
    <t>Sargassum swimming crab</t>
  </si>
  <si>
    <t>Portunus spp.</t>
  </si>
  <si>
    <t>Portunid crab</t>
  </si>
  <si>
    <t>Processa bermudensis</t>
  </si>
  <si>
    <t>Bermuda night shrimp</t>
  </si>
  <si>
    <t>Sicyonia spp.</t>
  </si>
  <si>
    <t>Rock shrimp</t>
  </si>
  <si>
    <t>Sphoeroides spengleri</t>
  </si>
  <si>
    <t>Bandtail puffer</t>
  </si>
  <si>
    <t>Synalpheus bousfieldi</t>
  </si>
  <si>
    <t>Bousfields snapping shrimp</t>
  </si>
  <si>
    <t>Synalpheus sp.</t>
  </si>
  <si>
    <t>Thor floridanus</t>
  </si>
  <si>
    <t>Bryozoan shrimp</t>
  </si>
  <si>
    <t>Bryozoan/Manning grass shrimp complex</t>
  </si>
  <si>
    <t>Thor manningi</t>
  </si>
  <si>
    <t>Manning grass shrimp</t>
  </si>
  <si>
    <t>Thor spp.</t>
  </si>
  <si>
    <t>Hippolytid shrimp</t>
  </si>
  <si>
    <t>Xanthoidea</t>
  </si>
  <si>
    <t>Total Number of Each Taxon Collected, the Percentage of Total Catch by Taxon and the Species Richness with Increasing Distance from Shore, All Study Areas Combined</t>
  </si>
  <si>
    <t>Total</t>
  </si>
  <si>
    <t>% of Total Catch</t>
  </si>
  <si>
    <t>Percentage of Total</t>
  </si>
  <si>
    <t>Species Richness</t>
  </si>
  <si>
    <r>
      <rPr>
        <vertAlign val="superscript"/>
        <sz val="10"/>
        <color indexed="8"/>
        <rFont val="Arial"/>
        <family val="2"/>
      </rPr>
      <t>1</t>
    </r>
    <r>
      <rPr>
        <sz val="11"/>
        <color theme="1"/>
        <rFont val="Calibri"/>
        <family val="2"/>
        <scheme val="minor"/>
      </rPr>
      <t xml:space="preserve"> Distance from shore for each transect: a = 250 m; b = 500 m; c = 1000 m; d = 2000 m; e = 3000 m.</t>
    </r>
  </si>
  <si>
    <t>Total Number of Each Taxon Collected within (n=20) and among (n=80) Study Areas, the Percentage of Total Catch by Taxon and the Species Richness of Each Area</t>
  </si>
  <si>
    <t>Number Captured and  Minimum and Maximum Lengths of Measured Specimens Captured During Faunal Throw Trap (FTT) Sampling</t>
  </si>
  <si>
    <t>Number Captured</t>
  </si>
  <si>
    <t>Length (mm)</t>
  </si>
  <si>
    <t>Minimum</t>
  </si>
  <si>
    <t>Maximum</t>
  </si>
  <si>
    <t>CL</t>
  </si>
  <si>
    <t>SL</t>
  </si>
  <si>
    <t>CW</t>
  </si>
  <si>
    <t>Number of Occurrences in Faunal Throw Traps (n=80) and Percentage of Occurrence</t>
  </si>
  <si>
    <t>Number of Samples Occurred</t>
  </si>
  <si>
    <t>Percentage of Samples Occurred</t>
  </si>
  <si>
    <t>Bollmannia communis</t>
  </si>
  <si>
    <t>Spring 2011</t>
  </si>
  <si>
    <t>Fall 2010</t>
  </si>
  <si>
    <t>Number Collected</t>
  </si>
  <si>
    <t>Percentage of Catch</t>
  </si>
  <si>
    <t>Synalpheus brooksi complex</t>
  </si>
  <si>
    <t>Callinectes ornatus</t>
  </si>
  <si>
    <t>Paraclinus marmoratus</t>
  </si>
  <si>
    <t>Syngnathus louisianae</t>
  </si>
  <si>
    <t>Sub-Surface</t>
  </si>
  <si>
    <t>Mid-Depth</t>
  </si>
  <si>
    <t>Off-Bottom</t>
  </si>
  <si>
    <t>Depth (m)</t>
  </si>
  <si>
    <t>Air</t>
  </si>
  <si>
    <t>Water Column</t>
  </si>
  <si>
    <t>ATN</t>
  </si>
  <si>
    <t>Porewater</t>
  </si>
  <si>
    <r>
      <rPr>
        <vertAlign val="superscript"/>
        <sz val="10"/>
        <color theme="1"/>
        <rFont val="Arial"/>
        <family val="2"/>
      </rPr>
      <t>1</t>
    </r>
    <r>
      <rPr>
        <sz val="10"/>
        <color theme="1"/>
        <rFont val="Arial"/>
        <family val="2"/>
      </rPr>
      <t xml:space="preserve"> Positive values indicate the porewater temperature is lower than the ambient water temperature.</t>
    </r>
  </si>
  <si>
    <t>Difference</t>
  </si>
  <si>
    <r>
      <rPr>
        <vertAlign val="superscript"/>
        <sz val="10"/>
        <color theme="1"/>
        <rFont val="Arial"/>
        <family val="2"/>
      </rPr>
      <t>1</t>
    </r>
    <r>
      <rPr>
        <sz val="10"/>
        <color theme="1"/>
        <rFont val="Arial"/>
        <family val="2"/>
      </rPr>
      <t xml:space="preserve"> Positive values indicate the porewater specific conductivity is lower than the ambient bottom water specific conductivity.</t>
    </r>
  </si>
  <si>
    <t>Latitude and Longitude of Biscayne Bay, Card Sound and Barnes Sound Ecological Sampling Points</t>
  </si>
  <si>
    <t>Point</t>
  </si>
  <si>
    <t>Latitude</t>
  </si>
  <si>
    <t>Longitude</t>
  </si>
  <si>
    <t>BB1-a-1</t>
  </si>
  <si>
    <t>BB2-a-1</t>
  </si>
  <si>
    <t>BB1-a-2</t>
  </si>
  <si>
    <t>BB2-a-2</t>
  </si>
  <si>
    <t>BB1-a-3</t>
  </si>
  <si>
    <t>BB2-a-3</t>
  </si>
  <si>
    <t>BB1-a-4</t>
  </si>
  <si>
    <t>BB2-a-4</t>
  </si>
  <si>
    <t>BB1-a-5</t>
  </si>
  <si>
    <t>BB2-a-5</t>
  </si>
  <si>
    <t>BB1-a-6</t>
  </si>
  <si>
    <t>BB2-a-6</t>
  </si>
  <si>
    <t>BB1-a-7</t>
  </si>
  <si>
    <t>BB2-a-7</t>
  </si>
  <si>
    <t>BB1-a-8</t>
  </si>
  <si>
    <t>BB2-a-8</t>
  </si>
  <si>
    <t>BB1-b-1</t>
  </si>
  <si>
    <t>BB2-b-1</t>
  </si>
  <si>
    <t>BB1-b-2</t>
  </si>
  <si>
    <t>BB2-b-2</t>
  </si>
  <si>
    <t>BB1-b-3</t>
  </si>
  <si>
    <t>BB2-b-3</t>
  </si>
  <si>
    <t>BB1-b-4</t>
  </si>
  <si>
    <t>BB2-b-4</t>
  </si>
  <si>
    <t>BB1-b-5</t>
  </si>
  <si>
    <t>BB2-b-5</t>
  </si>
  <si>
    <t>BB1-b-6</t>
  </si>
  <si>
    <t>BB2-b-6</t>
  </si>
  <si>
    <t>BB1-b-7</t>
  </si>
  <si>
    <t>BB2-b-7</t>
  </si>
  <si>
    <t>BB1-b-8</t>
  </si>
  <si>
    <t>BB2-b-8</t>
  </si>
  <si>
    <t>BB1-c-1</t>
  </si>
  <si>
    <t>BB2-c-1</t>
  </si>
  <si>
    <t>BB1-c-2</t>
  </si>
  <si>
    <t>BB2-c-2</t>
  </si>
  <si>
    <t>BB1-c-3</t>
  </si>
  <si>
    <t>BB2-c-3</t>
  </si>
  <si>
    <t>BB1-c-4</t>
  </si>
  <si>
    <t>BB2-c-4</t>
  </si>
  <si>
    <t>BB1-c-5</t>
  </si>
  <si>
    <t>BB2-c-5</t>
  </si>
  <si>
    <t>BB1-c-6</t>
  </si>
  <si>
    <t>BB2-c-6</t>
  </si>
  <si>
    <t>BB1-c-7</t>
  </si>
  <si>
    <t>BB2-c-7</t>
  </si>
  <si>
    <t>BB1-c-8</t>
  </si>
  <si>
    <t>BB2-c-8</t>
  </si>
  <si>
    <t>BB1-d-1</t>
  </si>
  <si>
    <t>BB2-d-1</t>
  </si>
  <si>
    <t>BB1-d-2</t>
  </si>
  <si>
    <t>BB2-d-2</t>
  </si>
  <si>
    <t>BB1-d-3</t>
  </si>
  <si>
    <t>BB2-d-3</t>
  </si>
  <si>
    <t>BB1-d-4</t>
  </si>
  <si>
    <t>BB2-d-4</t>
  </si>
  <si>
    <t>BB1-d-5</t>
  </si>
  <si>
    <t>BB2-d-5</t>
  </si>
  <si>
    <t>BB1-d-6</t>
  </si>
  <si>
    <t>BB2-d-6</t>
  </si>
  <si>
    <t>BB1-d-7</t>
  </si>
  <si>
    <t>BB2-d-7</t>
  </si>
  <si>
    <t>BB1-d-8</t>
  </si>
  <si>
    <t>BB2-d-8</t>
  </si>
  <si>
    <t>BB1-e-1</t>
  </si>
  <si>
    <t>BB2-e-1</t>
  </si>
  <si>
    <t>BB1-e-2</t>
  </si>
  <si>
    <t>BB2-e-2</t>
  </si>
  <si>
    <t>BB1-e-3</t>
  </si>
  <si>
    <t>BB2-e-3</t>
  </si>
  <si>
    <t>BB1-e-4</t>
  </si>
  <si>
    <t>BB2-e-4</t>
  </si>
  <si>
    <t>BB1-e-5</t>
  </si>
  <si>
    <t>BB2-e-5</t>
  </si>
  <si>
    <t>BB1-e-6</t>
  </si>
  <si>
    <t>BB2-e-6</t>
  </si>
  <si>
    <t>BB1-e-7</t>
  </si>
  <si>
    <t>BB2-e-7</t>
  </si>
  <si>
    <t>BB1-e-8</t>
  </si>
  <si>
    <t>BB2-e-8</t>
  </si>
  <si>
    <t>BB3-a-1</t>
  </si>
  <si>
    <t>BB4-a-1</t>
  </si>
  <si>
    <t>BB3-a-2</t>
  </si>
  <si>
    <t>BB4-a-2</t>
  </si>
  <si>
    <t>BB3-a-3</t>
  </si>
  <si>
    <t>BB4-a-3</t>
  </si>
  <si>
    <t>BB3-a-4</t>
  </si>
  <si>
    <t>BB4-a-4</t>
  </si>
  <si>
    <t>BB3-a-5</t>
  </si>
  <si>
    <t>BB4-a-5</t>
  </si>
  <si>
    <t>BB3-a-6</t>
  </si>
  <si>
    <t>BB4-a-6</t>
  </si>
  <si>
    <t>BB3-a-7</t>
  </si>
  <si>
    <t>BB4-a-7</t>
  </si>
  <si>
    <t>BB3-a-8</t>
  </si>
  <si>
    <t>BB4-a-8</t>
  </si>
  <si>
    <t>BB3-b-1</t>
  </si>
  <si>
    <t>BB4-b-1</t>
  </si>
  <si>
    <t>BB3-b-2</t>
  </si>
  <si>
    <t>BB4-b-2</t>
  </si>
  <si>
    <t>BB3-b-3</t>
  </si>
  <si>
    <t>BB4-b-3</t>
  </si>
  <si>
    <t>BB3-b-4</t>
  </si>
  <si>
    <t>BB4-b-4</t>
  </si>
  <si>
    <t>BB3-b-5</t>
  </si>
  <si>
    <t>BB4-b-5</t>
  </si>
  <si>
    <t>BB3-b-6</t>
  </si>
  <si>
    <t>BB4-b-6</t>
  </si>
  <si>
    <t>BB3-b-7</t>
  </si>
  <si>
    <t>BB4-b-7</t>
  </si>
  <si>
    <t>BB3-b-8</t>
  </si>
  <si>
    <t>BB4-b-8</t>
  </si>
  <si>
    <t>BB3-c-1</t>
  </si>
  <si>
    <t>BB4-c-1</t>
  </si>
  <si>
    <t>BB3-c-2</t>
  </si>
  <si>
    <t>BB4-c-2</t>
  </si>
  <si>
    <t>BB3-c-3</t>
  </si>
  <si>
    <t>BB4-c-3</t>
  </si>
  <si>
    <t>BB3-c-4</t>
  </si>
  <si>
    <t>BB4-c-4</t>
  </si>
  <si>
    <t>BB3-c-5</t>
  </si>
  <si>
    <t>BB4-c-5</t>
  </si>
  <si>
    <t>BB3-c-6</t>
  </si>
  <si>
    <t>BB4-c-6</t>
  </si>
  <si>
    <t>BB3-c-7</t>
  </si>
  <si>
    <t>BB4-c-7</t>
  </si>
  <si>
    <t>BB3-c-8</t>
  </si>
  <si>
    <t>BB4-c-8</t>
  </si>
  <si>
    <t>BB3-d-1</t>
  </si>
  <si>
    <t>BB4-d-1</t>
  </si>
  <si>
    <t>BB3-d-2</t>
  </si>
  <si>
    <t>BB4-d-2</t>
  </si>
  <si>
    <t>BB3-d-3</t>
  </si>
  <si>
    <t>BB4-d-3</t>
  </si>
  <si>
    <t>BB3-d-4</t>
  </si>
  <si>
    <t>BB4-d-4</t>
  </si>
  <si>
    <t>BB3-d-5</t>
  </si>
  <si>
    <t>BB4-d-5</t>
  </si>
  <si>
    <t>BB3-d-6</t>
  </si>
  <si>
    <t>BB4-d-6</t>
  </si>
  <si>
    <t>BB3-d-7</t>
  </si>
  <si>
    <t>BB4-d-7</t>
  </si>
  <si>
    <t>BB3-d-8</t>
  </si>
  <si>
    <t>BB4-d-8</t>
  </si>
  <si>
    <t>BB3-e-1</t>
  </si>
  <si>
    <t>BB4-e-1</t>
  </si>
  <si>
    <t>BB3-e-2</t>
  </si>
  <si>
    <t>BB4-e-2</t>
  </si>
  <si>
    <t>BB3-e-3</t>
  </si>
  <si>
    <t>BB4-e-3</t>
  </si>
  <si>
    <t>BB3-e-4</t>
  </si>
  <si>
    <t>BB4-e-4</t>
  </si>
  <si>
    <t>BB3-e-5</t>
  </si>
  <si>
    <t>BB4-e-5</t>
  </si>
  <si>
    <t>BB3-e-6</t>
  </si>
  <si>
    <t>BB4-e-6</t>
  </si>
  <si>
    <t>BB3-e-7</t>
  </si>
  <si>
    <t>BB4-e-7</t>
  </si>
  <si>
    <t>BB3-e-8</t>
  </si>
  <si>
    <t>BB4-e-8</t>
  </si>
  <si>
    <t>Differences Among Transects</t>
  </si>
  <si>
    <t>Group</t>
  </si>
  <si>
    <t>Low</t>
  </si>
  <si>
    <t>High</t>
  </si>
  <si>
    <t>Statistical Results</t>
  </si>
  <si>
    <t>BB1-BB3 Combined</t>
  </si>
  <si>
    <t>F Value</t>
  </si>
  <si>
    <t>p</t>
  </si>
  <si>
    <t>df Effect</t>
  </si>
  <si>
    <t>df Error</t>
  </si>
  <si>
    <t>&lt;0.001</t>
  </si>
  <si>
    <t>Differences Among Study Areas</t>
  </si>
  <si>
    <t xml:space="preserve"> Statistical Analyses of Mean Porewater Temperature (°C) Among Transects, Study Areas, and Seasons.  Solid Lines Indicate That Means are Not Significantly Different (p&lt;0.05).</t>
  </si>
  <si>
    <t>Average Values for Porewater and Bottom Water Specific Conductivity (mS/cm) by Transect and Sampling Area</t>
  </si>
  <si>
    <t xml:space="preserve">Average Values for Porewater and Bottom Water Temperature (°C) by Transect and Sampling Area </t>
  </si>
  <si>
    <r>
      <rPr>
        <sz val="12"/>
        <color indexed="8"/>
        <rFont val="Calibri"/>
        <family val="2"/>
      </rPr>
      <t>±</t>
    </r>
    <r>
      <rPr>
        <sz val="12"/>
        <color indexed="8"/>
        <rFont val="Times New Roman"/>
        <family val="1"/>
      </rPr>
      <t xml:space="preserve"> 0.14</t>
    </r>
  </si>
  <si>
    <r>
      <rPr>
        <sz val="12"/>
        <color indexed="8"/>
        <rFont val="Calibri"/>
        <family val="2"/>
      </rPr>
      <t>±</t>
    </r>
    <r>
      <rPr>
        <sz val="12"/>
        <color indexed="8"/>
        <rFont val="Times New Roman"/>
        <family val="1"/>
      </rPr>
      <t xml:space="preserve"> 0.13</t>
    </r>
  </si>
  <si>
    <t>± 0.24</t>
  </si>
  <si>
    <t>± 0.45</t>
  </si>
  <si>
    <t>± 0.89</t>
  </si>
  <si>
    <t>± 1.09</t>
  </si>
  <si>
    <t>± 0.43</t>
  </si>
  <si>
    <t>± 0.54</t>
  </si>
  <si>
    <t>± 0.44</t>
  </si>
  <si>
    <t>± 0.29</t>
  </si>
  <si>
    <t>± 0.18</t>
  </si>
  <si>
    <t>± 0.38</t>
  </si>
  <si>
    <t>± 1.16</t>
  </si>
  <si>
    <t>± 0.52</t>
  </si>
  <si>
    <t>± 0.51</t>
  </si>
  <si>
    <t>± 0.50</t>
  </si>
  <si>
    <t>± 0.66</t>
  </si>
  <si>
    <t>± 0.42</t>
  </si>
  <si>
    <t>± 0.23</t>
  </si>
  <si>
    <t>± 0.69</t>
  </si>
  <si>
    <t>± 0.85</t>
  </si>
  <si>
    <t>± 0.86</t>
  </si>
  <si>
    <t>± 0.93</t>
  </si>
  <si>
    <t>± 0.94</t>
  </si>
  <si>
    <t>± 0.67</t>
  </si>
  <si>
    <t>± 0.58</t>
  </si>
  <si>
    <t>± 0.71</t>
  </si>
  <si>
    <t>± 0.70</t>
  </si>
  <si>
    <t>± 0.76</t>
  </si>
  <si>
    <t>± 0.57</t>
  </si>
  <si>
    <t>± 0.400</t>
  </si>
  <si>
    <t>± 0.376</t>
  </si>
  <si>
    <t>± 0.401</t>
  </si>
  <si>
    <t>± 0.379</t>
  </si>
  <si>
    <t>± 0.223</t>
  </si>
  <si>
    <t>± 0.215</t>
  </si>
  <si>
    <t>± 0.297</t>
  </si>
  <si>
    <t>± 0.292</t>
  </si>
  <si>
    <t>± 0.102</t>
  </si>
  <si>
    <t>± 0.140</t>
  </si>
  <si>
    <t>± 0.195</t>
  </si>
  <si>
    <t>± 0.298</t>
  </si>
  <si>
    <t>± 0.166</t>
  </si>
  <si>
    <t>± 0.169</t>
  </si>
  <si>
    <t>± 0.158</t>
  </si>
  <si>
    <t>± 0.092</t>
  </si>
  <si>
    <t>± 0.162</t>
  </si>
  <si>
    <t>± 0.210</t>
  </si>
  <si>
    <t>± 0.186</t>
  </si>
  <si>
    <t>± 0.163</t>
  </si>
  <si>
    <t>± 0.430</t>
  </si>
  <si>
    <t>± 0.349</t>
  </si>
  <si>
    <t>± 0.373</t>
  </si>
  <si>
    <t>± 0.499</t>
  </si>
  <si>
    <t>± 0.414</t>
  </si>
  <si>
    <t>± 0.326</t>
  </si>
  <si>
    <t>± 0.188</t>
  </si>
  <si>
    <t>± 0.233</t>
  </si>
  <si>
    <t>± 0.270</t>
  </si>
  <si>
    <t>± 0.088</t>
  </si>
  <si>
    <t>± 0.159</t>
  </si>
  <si>
    <t>± 0.027</t>
  </si>
  <si>
    <t>± 0.013</t>
  </si>
  <si>
    <t>± 0.012</t>
  </si>
  <si>
    <t>± 0.010</t>
  </si>
  <si>
    <t>± 0.008</t>
  </si>
  <si>
    <t>± 0.006</t>
  </si>
  <si>
    <t>± 0.007</t>
  </si>
  <si>
    <t>± 5.66</t>
  </si>
  <si>
    <t>± 6.36</t>
  </si>
  <si>
    <t>± 24.94</t>
  </si>
  <si>
    <t>± 24.00</t>
  </si>
  <si>
    <t>± 16.20</t>
  </si>
  <si>
    <t>± 17.67</t>
  </si>
  <si>
    <t>± 14.97</t>
  </si>
  <si>
    <t>± 15.57</t>
  </si>
  <si>
    <t>± 11.46</t>
  </si>
  <si>
    <t>± 12.16</t>
  </si>
  <si>
    <t>± 6.87</t>
  </si>
  <si>
    <t>± 6.99</t>
  </si>
  <si>
    <t>± 6.35</t>
  </si>
  <si>
    <t>± 8.46</t>
  </si>
  <si>
    <t>± 12.77</t>
  </si>
  <si>
    <t>± 13.67</t>
  </si>
  <si>
    <t>± 9.59</t>
  </si>
  <si>
    <t>± 10.91</t>
  </si>
  <si>
    <t>± 9.61</t>
  </si>
  <si>
    <t>± 8.80</t>
  </si>
  <si>
    <t>± 15.94</t>
  </si>
  <si>
    <t>± 15.24</t>
  </si>
  <si>
    <t>± 5.77</t>
  </si>
  <si>
    <t>± 5.91</t>
  </si>
  <si>
    <t>± 21.84</t>
  </si>
  <si>
    <t>± 19.58</t>
  </si>
  <si>
    <t>± 14.30</t>
  </si>
  <si>
    <t>± 13.97</t>
  </si>
  <si>
    <t>± 8.09</t>
  </si>
  <si>
    <t>± 8.14</t>
  </si>
  <si>
    <t>± 8.88</t>
  </si>
  <si>
    <t>± 15.90</t>
  </si>
  <si>
    <t>± 15.48</t>
  </si>
  <si>
    <t>± 6.05</t>
  </si>
  <si>
    <t>± 6.38</t>
  </si>
  <si>
    <t>± 8.87</t>
  </si>
  <si>
    <t>± 11.54</t>
  </si>
  <si>
    <t>± 11.07</t>
  </si>
  <si>
    <t>± 13.15</t>
  </si>
  <si>
    <t>± 12.29</t>
  </si>
  <si>
    <t>± 8.39</t>
  </si>
  <si>
    <t>± 7.28</t>
  </si>
  <si>
    <t>± 18.28</t>
  </si>
  <si>
    <t>± 17.36</t>
  </si>
  <si>
    <t>± 5.27</t>
  </si>
  <si>
    <t>± 1.74</t>
  </si>
  <si>
    <t>± 1.69</t>
  </si>
  <si>
    <t>± 1.97</t>
  </si>
  <si>
    <t>± 2.08</t>
  </si>
  <si>
    <t>± 1.59</t>
  </si>
  <si>
    <t>± 1.81</t>
  </si>
  <si>
    <t>± 1.89</t>
  </si>
  <si>
    <t>± 1.65</t>
  </si>
  <si>
    <t>± 0.75</t>
  </si>
  <si>
    <t>± 2.91</t>
  </si>
  <si>
    <t>± 2.63</t>
  </si>
  <si>
    <t>± 5.19</t>
  </si>
  <si>
    <t>± 4.09</t>
  </si>
  <si>
    <t>± 2.72</t>
  </si>
  <si>
    <t>± 2.66</t>
  </si>
  <si>
    <t>± 1.11</t>
  </si>
  <si>
    <t>± 1.32</t>
  </si>
  <si>
    <t>ATN%</t>
  </si>
  <si>
    <t>Alpheidae</t>
  </si>
  <si>
    <r>
      <rPr>
        <i/>
        <sz val="12"/>
        <rFont val="Times New Roman"/>
        <family val="1"/>
      </rPr>
      <t xml:space="preserve">Alpheus heterochaelis/estuariensis </t>
    </r>
    <r>
      <rPr>
        <sz val="12"/>
        <rFont val="Times New Roman"/>
        <family val="1"/>
      </rPr>
      <t>complex</t>
    </r>
  </si>
  <si>
    <r>
      <rPr>
        <i/>
        <sz val="12"/>
        <rFont val="Times New Roman"/>
        <family val="1"/>
      </rPr>
      <t xml:space="preserve">Alpheus normani </t>
    </r>
    <r>
      <rPr>
        <sz val="12"/>
        <rFont val="Times New Roman"/>
        <family val="1"/>
      </rPr>
      <t>complex</t>
    </r>
  </si>
  <si>
    <t>Bowmaniella mexicana</t>
  </si>
  <si>
    <t>Callinectes danae</t>
  </si>
  <si>
    <t>Dana swimming crab</t>
  </si>
  <si>
    <t>Shellig</t>
  </si>
  <si>
    <t>Callinectes spp.</t>
  </si>
  <si>
    <t>Swimming crab</t>
  </si>
  <si>
    <t>Ctenogobius boleosoma</t>
  </si>
  <si>
    <t>Darter goby</t>
  </si>
  <si>
    <t>Epialtidae</t>
  </si>
  <si>
    <t>Farfantepenaeus duorarum</t>
  </si>
  <si>
    <t>Gobiosoma grosvenori</t>
  </si>
  <si>
    <t>Rockcut goby</t>
  </si>
  <si>
    <t>Haemulon plumierii</t>
  </si>
  <si>
    <t>White grunt</t>
  </si>
  <si>
    <t>Hipployte cf. obliquimanus</t>
  </si>
  <si>
    <t>Hippolyte cf. obliquimanus</t>
  </si>
  <si>
    <t>Hippolyte cf. zostericola</t>
  </si>
  <si>
    <t>Hippolyte pleuracanthus</t>
  </si>
  <si>
    <t>False zostera shrimp</t>
  </si>
  <si>
    <r>
      <rPr>
        <i/>
        <sz val="12"/>
        <rFont val="Times New Roman"/>
        <family val="1"/>
      </rPr>
      <t xml:space="preserve">Hippolyte pleuracanthus/zostericola </t>
    </r>
    <r>
      <rPr>
        <sz val="12"/>
        <rFont val="Times New Roman"/>
        <family val="1"/>
      </rPr>
      <t>complex</t>
    </r>
  </si>
  <si>
    <t>Lucania parva</t>
  </si>
  <si>
    <t>Rainwater killifish</t>
  </si>
  <si>
    <t>Lytechinus variegatus</t>
  </si>
  <si>
    <t>Green sea urchin</t>
  </si>
  <si>
    <t>Microgobius gulosus</t>
  </si>
  <si>
    <t>Clown goby</t>
  </si>
  <si>
    <t>Microgobius spp.</t>
  </si>
  <si>
    <t>Bannerfin gobies</t>
  </si>
  <si>
    <t>Octopus joubini</t>
  </si>
  <si>
    <t>Atlantic pygmy octopus</t>
  </si>
  <si>
    <t>Marbled blenny</t>
  </si>
  <si>
    <t>Periclimenes americanus</t>
  </si>
  <si>
    <t>American grass shrimp</t>
  </si>
  <si>
    <t>Periclimenes cf. americanus</t>
  </si>
  <si>
    <t>Periclimenes spp.</t>
  </si>
  <si>
    <t>Portunus gibbesii</t>
  </si>
  <si>
    <t>Iridescent swimming crab</t>
  </si>
  <si>
    <t>Portunus ordwayi</t>
  </si>
  <si>
    <t>Redhair swimming crab</t>
  </si>
  <si>
    <r>
      <rPr>
        <i/>
        <sz val="12"/>
        <rFont val="Times New Roman"/>
        <family val="1"/>
      </rPr>
      <t xml:space="preserve">Synalpheus brooksi </t>
    </r>
    <r>
      <rPr>
        <sz val="12"/>
        <rFont val="Times New Roman"/>
        <family val="1"/>
      </rPr>
      <t>complex</t>
    </r>
  </si>
  <si>
    <t>Brooks snapping shrimp complex</t>
  </si>
  <si>
    <t>Synalpheus spp.</t>
  </si>
  <si>
    <t>Chain pipefish</t>
  </si>
  <si>
    <r>
      <rPr>
        <i/>
        <sz val="12"/>
        <rFont val="Times New Roman"/>
        <family val="1"/>
      </rPr>
      <t xml:space="preserve">Thor floridanus/manningi </t>
    </r>
    <r>
      <rPr>
        <sz val="12"/>
        <rFont val="Times New Roman"/>
        <family val="1"/>
      </rPr>
      <t>complex</t>
    </r>
  </si>
  <si>
    <t>Mud crab</t>
  </si>
  <si>
    <r>
      <t xml:space="preserve">Thor floridanus/manningi </t>
    </r>
    <r>
      <rPr>
        <sz val="12"/>
        <rFont val="Times New Roman"/>
        <family val="1"/>
      </rPr>
      <t>complex</t>
    </r>
  </si>
  <si>
    <r>
      <t xml:space="preserve">Hippolyte pleuracanthus/zostericola </t>
    </r>
    <r>
      <rPr>
        <sz val="12"/>
        <rFont val="Times New Roman"/>
        <family val="1"/>
      </rPr>
      <t>complex</t>
    </r>
  </si>
  <si>
    <t>ML</t>
  </si>
  <si>
    <r>
      <rPr>
        <vertAlign val="superscript"/>
        <sz val="10"/>
        <color indexed="8"/>
        <rFont val="Arial"/>
        <family val="2"/>
      </rPr>
      <t>1</t>
    </r>
    <r>
      <rPr>
        <sz val="10"/>
        <color indexed="8"/>
        <rFont val="Arial"/>
        <family val="2"/>
      </rPr>
      <t xml:space="preserve"> Length Types: CL = Carapace Length, CW = Carapace Width, ML = Mantle Length, SL = Standard Length.</t>
    </r>
  </si>
  <si>
    <t>Fall 2011</t>
  </si>
  <si>
    <t>± 5.47</t>
  </si>
  <si>
    <t>Table 5.2-1</t>
  </si>
  <si>
    <t>Table 5.2-2</t>
  </si>
  <si>
    <t>Table 5.2-3</t>
  </si>
  <si>
    <t>Table 5.2-4</t>
  </si>
  <si>
    <t>± 0.80</t>
  </si>
  <si>
    <t>Table 5.2-7</t>
  </si>
  <si>
    <t>Table 5.2-8</t>
  </si>
  <si>
    <t>Table 5.2-9</t>
  </si>
  <si>
    <t>Table 5.2-10</t>
  </si>
  <si>
    <t>Table 5.2-11</t>
  </si>
  <si>
    <t>Table 5.2-12</t>
  </si>
  <si>
    <t>Table 5.2-13</t>
  </si>
  <si>
    <t>Table 5.2-15</t>
  </si>
  <si>
    <t>Table 5.2-18</t>
  </si>
  <si>
    <t>Table 5.2-19</t>
  </si>
  <si>
    <t>Table 5.2-20</t>
  </si>
  <si>
    <t>Table 5.2-21</t>
  </si>
  <si>
    <t>Table 5.2-22</t>
  </si>
  <si>
    <t>Table 5.2-23</t>
  </si>
  <si>
    <t>Table 5.2-24</t>
  </si>
  <si>
    <t>Table 5.2-25</t>
  </si>
  <si>
    <t>All Areas and Transects</t>
  </si>
  <si>
    <t>&lt;0.05</t>
  </si>
  <si>
    <t>Number of taxa</t>
  </si>
  <si>
    <t>Fish</t>
  </si>
  <si>
    <t>Caridean Shrimp</t>
  </si>
  <si>
    <t>Penaeid Shrimp</t>
  </si>
  <si>
    <t>Mysid Shrimp</t>
  </si>
  <si>
    <t>Crabs</t>
  </si>
  <si>
    <t>Echinoderms</t>
  </si>
  <si>
    <t>Mollusks</t>
  </si>
  <si>
    <r>
      <rPr>
        <vertAlign val="superscript"/>
        <sz val="10"/>
        <color indexed="8"/>
        <rFont val="Arial"/>
        <family val="2"/>
      </rPr>
      <t>1</t>
    </r>
    <r>
      <rPr>
        <sz val="11"/>
        <color theme="1"/>
        <rFont val="Calibri"/>
        <family val="2"/>
        <scheme val="minor"/>
      </rPr>
      <t xml:space="preserve"> Attenuation (ATN) is the difference between the air and water readings.</t>
    </r>
  </si>
  <si>
    <t xml:space="preserve">Table 5.2-5 </t>
  </si>
  <si>
    <t>Table 5.2-6</t>
  </si>
  <si>
    <t>Table 5.2-17</t>
  </si>
  <si>
    <t>Mean ± SE</t>
  </si>
  <si>
    <t>Table 5.2-16</t>
  </si>
  <si>
    <t xml:space="preserve">Table 5.2-14 </t>
  </si>
  <si>
    <t>The 26 Pre-Existing Categories of Submerged Aquatic Vegetation Scored Using Braun-Blanquet Cover Abundance Index Method at Each Sampling Point</t>
  </si>
  <si>
    <t xml:space="preserve"> </t>
  </si>
  <si>
    <r>
      <rPr>
        <vertAlign val="superscript"/>
        <sz val="9"/>
        <color theme="1"/>
        <rFont val="Arial"/>
        <family val="2"/>
      </rPr>
      <t xml:space="preserve">  1</t>
    </r>
    <r>
      <rPr>
        <sz val="9"/>
        <color theme="1"/>
        <rFont val="Arial"/>
        <family val="2"/>
      </rPr>
      <t xml:space="preserve"> Presence/absence only</t>
    </r>
  </si>
  <si>
    <t>Note:</t>
  </si>
  <si>
    <r>
      <t>Difference</t>
    </r>
    <r>
      <rPr>
        <b/>
        <vertAlign val="superscript"/>
        <sz val="11"/>
        <color theme="0"/>
        <rFont val="Arial"/>
        <family val="2"/>
      </rPr>
      <t>1</t>
    </r>
  </si>
  <si>
    <r>
      <rPr>
        <b/>
        <sz val="11"/>
        <color indexed="9"/>
        <rFont val="Calibri"/>
        <family val="2"/>
      </rPr>
      <t>±</t>
    </r>
    <r>
      <rPr>
        <b/>
        <sz val="11"/>
        <color indexed="9"/>
        <rFont val="Arial"/>
        <family val="2"/>
      </rPr>
      <t>SE</t>
    </r>
  </si>
  <si>
    <r>
      <t>Transect</t>
    </r>
    <r>
      <rPr>
        <b/>
        <vertAlign val="superscript"/>
        <sz val="11"/>
        <color indexed="9"/>
        <rFont val="Arial"/>
        <family val="2"/>
      </rPr>
      <t>1</t>
    </r>
  </si>
  <si>
    <r>
      <t>Length Type</t>
    </r>
    <r>
      <rPr>
        <b/>
        <vertAlign val="superscript"/>
        <sz val="11"/>
        <color indexed="9"/>
        <rFont val="Arial"/>
        <family val="2"/>
      </rPr>
      <t>1</t>
    </r>
  </si>
  <si>
    <r>
      <t>ATN</t>
    </r>
    <r>
      <rPr>
        <b/>
        <vertAlign val="superscript"/>
        <sz val="11"/>
        <color indexed="9"/>
        <rFont val="Arial"/>
        <family val="2"/>
      </rPr>
      <t>1</t>
    </r>
  </si>
  <si>
    <r>
      <t>Light Readings (</t>
    </r>
    <r>
      <rPr>
        <b/>
        <sz val="11"/>
        <color indexed="8"/>
        <rFont val="Calibri"/>
        <family val="2"/>
      </rPr>
      <t>µ</t>
    </r>
    <r>
      <rPr>
        <b/>
        <sz val="11"/>
        <color indexed="8"/>
        <rFont val="Arial"/>
        <family val="2"/>
      </rPr>
      <t>mols/m</t>
    </r>
    <r>
      <rPr>
        <b/>
        <vertAlign val="superscript"/>
        <sz val="11"/>
        <color indexed="8"/>
        <rFont val="Arial"/>
        <family val="2"/>
      </rPr>
      <t>2</t>
    </r>
    <r>
      <rPr>
        <b/>
        <sz val="11"/>
        <color indexed="8"/>
        <rFont val="Arial"/>
        <family val="2"/>
      </rPr>
      <t>/sec) Taken Simultaneously in Air and at Each of Three Water Depths at One Point Along Each Transect</t>
    </r>
  </si>
  <si>
    <t>Parameter</t>
  </si>
  <si>
    <t>Units</t>
  </si>
  <si>
    <t>092111-BB1-a-4-NTR</t>
  </si>
  <si>
    <t>092111-BB1-b-7-NTR</t>
  </si>
  <si>
    <t>092111-BB1-c-8-NTR</t>
  </si>
  <si>
    <t>092111-BB1-d-4-NTR</t>
  </si>
  <si>
    <t>092011-BB1-e-1-NTR</t>
  </si>
  <si>
    <t>092011-BB2-a-3-NTR</t>
  </si>
  <si>
    <t>092011-BB2-b-8-NTR</t>
  </si>
  <si>
    <t>092011-BB2-c-5-NTR</t>
  </si>
  <si>
    <t>092011-BB2-d-6-EB</t>
  </si>
  <si>
    <t>092011-BB2-d-6-NTR</t>
  </si>
  <si>
    <t>092011-BB2-e-7-NTR</t>
  </si>
  <si>
    <t>091911-BB3-a-6-NTR</t>
  </si>
  <si>
    <t>092011-BB3-b-4-NTR</t>
  </si>
  <si>
    <t>092011-BB3-c-7-NTR</t>
  </si>
  <si>
    <t>092011-BB3-d-4-NTR</t>
  </si>
  <si>
    <t>092011-BB3-e-2-NTR</t>
  </si>
  <si>
    <t>091911-BB4-a-7-NTR</t>
  </si>
  <si>
    <t>091911-BB4-b-4-NTR</t>
  </si>
  <si>
    <t>091911-BB4-c-2-NTR</t>
  </si>
  <si>
    <t>091911-BB4-d-7-NTR</t>
  </si>
  <si>
    <t>091911-BB4-e-4-NTR</t>
  </si>
  <si>
    <t>092111-BB1-a-4-EB</t>
  </si>
  <si>
    <t>091911-BB4-a-7-EB</t>
  </si>
  <si>
    <t xml:space="preserve">Temperature </t>
  </si>
  <si>
    <t>°C</t>
  </si>
  <si>
    <t>pH</t>
  </si>
  <si>
    <t>SU</t>
  </si>
  <si>
    <t>Dissolved Oxygen</t>
  </si>
  <si>
    <t>mg/L</t>
  </si>
  <si>
    <t xml:space="preserve">Spec Cond </t>
  </si>
  <si>
    <t>μS/cm</t>
  </si>
  <si>
    <t xml:space="preserve">Turbidity </t>
  </si>
  <si>
    <t>NTU</t>
  </si>
  <si>
    <t>Arsenic</t>
  </si>
  <si>
    <t>Barium</t>
  </si>
  <si>
    <t>U</t>
  </si>
  <si>
    <t>I</t>
  </si>
  <si>
    <t>Beryllium</t>
  </si>
  <si>
    <t xml:space="preserve">Cadmium </t>
  </si>
  <si>
    <t>Copper</t>
  </si>
  <si>
    <t>Iron</t>
  </si>
  <si>
    <t>I V</t>
  </si>
  <si>
    <t>Lead</t>
  </si>
  <si>
    <t>Manganese</t>
  </si>
  <si>
    <t>Molybdenum</t>
  </si>
  <si>
    <t xml:space="preserve">Nickel </t>
  </si>
  <si>
    <t xml:space="preserve">Selenium </t>
  </si>
  <si>
    <t>Thallium</t>
  </si>
  <si>
    <t>Vanadium</t>
  </si>
  <si>
    <t>Zinc</t>
  </si>
  <si>
    <t>Silica</t>
  </si>
  <si>
    <t>Calcium</t>
  </si>
  <si>
    <t>Magnesium</t>
  </si>
  <si>
    <t>Potassium</t>
  </si>
  <si>
    <t>Sodium</t>
  </si>
  <si>
    <t>Boron</t>
  </si>
  <si>
    <t>Strontium</t>
  </si>
  <si>
    <t>Chromium VI</t>
  </si>
  <si>
    <t>Mercury</t>
  </si>
  <si>
    <t>Bromide</t>
  </si>
  <si>
    <t>J3</t>
  </si>
  <si>
    <t>Chloride</t>
  </si>
  <si>
    <t>V</t>
  </si>
  <si>
    <t>Fluoride</t>
  </si>
  <si>
    <t>Sulfate</t>
  </si>
  <si>
    <t xml:space="preserve"> Total Ammonia </t>
  </si>
  <si>
    <t>mg/L as N</t>
  </si>
  <si>
    <t>Ammonium ion NH4</t>
  </si>
  <si>
    <t>Unionized NH3</t>
  </si>
  <si>
    <t>Nitrate/Nitrite as N</t>
  </si>
  <si>
    <t>TKN</t>
  </si>
  <si>
    <r>
      <t>TN</t>
    </r>
    <r>
      <rPr>
        <b/>
        <vertAlign val="superscript"/>
        <sz val="10"/>
        <rFont val="Arial"/>
        <family val="2"/>
      </rPr>
      <t>9</t>
    </r>
  </si>
  <si>
    <t>Orthophosphate</t>
  </si>
  <si>
    <t>U J3</t>
  </si>
  <si>
    <t>I J3</t>
  </si>
  <si>
    <t>Phosphorus (P)</t>
  </si>
  <si>
    <t xml:space="preserve">Alkalinity </t>
  </si>
  <si>
    <r>
      <t>mg/L (CaCO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</si>
  <si>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t>Bicarbonate Alkalinity as CaCO3</t>
  </si>
  <si>
    <t>Sulfides</t>
  </si>
  <si>
    <t>Total Dissolved Solids</t>
  </si>
  <si>
    <t>Dissolved Inorganic Carbon</t>
  </si>
  <si>
    <t xml:space="preserve">δ18O </t>
  </si>
  <si>
    <t>‰</t>
  </si>
  <si>
    <t xml:space="preserve">δ2H </t>
  </si>
  <si>
    <t xml:space="preserve">δ13C </t>
  </si>
  <si>
    <t>Gross Alpha</t>
  </si>
  <si>
    <t>pCi/L</t>
  </si>
  <si>
    <t xml:space="preserve">Salinity </t>
  </si>
  <si>
    <t>Sr 87/86</t>
  </si>
  <si>
    <t xml:space="preserve">Tritium </t>
  </si>
  <si>
    <t>pCi/L (1σ)</t>
  </si>
  <si>
    <t>Notes:</t>
  </si>
  <si>
    <t xml:space="preserve">  * = No criteria specified for porewaters.</t>
  </si>
  <si>
    <t xml:space="preserve">  Salinity by PSS78 is not calculated for samples with chloride concentration less than 1500 mg/L (marine classification).</t>
  </si>
  <si>
    <t>Key:</t>
  </si>
  <si>
    <t xml:space="preserve">  I = Value betweeen the MDL and PQL.</t>
  </si>
  <si>
    <t xml:space="preserve">  N = Nitrogen.</t>
  </si>
  <si>
    <t xml:space="preserve">  J = estimated (+/- indicate bias)</t>
  </si>
  <si>
    <t xml:space="preserve">  NTU = </t>
  </si>
  <si>
    <t xml:space="preserve">  N.A. - not applicable.</t>
  </si>
  <si>
    <t xml:space="preserve">  pCi/L = Picocuries per liter.</t>
  </si>
  <si>
    <t xml:space="preserve">  MDL = Minimum detection limits.</t>
  </si>
  <si>
    <t xml:space="preserve">  U = Analyzed for but not detected at the reported value.</t>
  </si>
  <si>
    <t xml:space="preserve">  mg/L = Milligrams per liter.</t>
  </si>
  <si>
    <t xml:space="preserve">  V = Analyte detected at or above the MDL in both the sample and the associated method blank.</t>
  </si>
  <si>
    <t>Mean, Standard Error (SE), Minimum, and Maximum Values for Surface and Bottom Water Dissolve Oxygen (mg/L) by Transect and Sampling Area</t>
  </si>
  <si>
    <t>Mean, Standard Error (SE), Minimum, and Maximum Values for Surface and Bottom Water Oxidation Reduction Potential (mV) by Transect and Sampling Area</t>
  </si>
  <si>
    <t xml:space="preserve"> Statistical Analyses of Mean Porewater Conductivity (mS/cm) Among Transects, Study Areas, and Seasons.  Solid Lines Indicate That Means are Not Significantly Different (p&lt;0.05).</t>
  </si>
  <si>
    <t>Mean Braun-Blauquet Coverage Abundance (BBCA) Scores for Total Macrophytes, Total Seagrass, and Total Macroalgae by Transect, Sampling Area and Event</t>
  </si>
  <si>
    <t>5.2-24. Comparison of Taxa Collected in Fall 2011, Spring 2011, and Fall 2010 Sampling Events</t>
  </si>
  <si>
    <r>
      <t>Table</t>
    </r>
    <r>
      <rPr>
        <b/>
        <sz val="11"/>
        <color rgb="FF000000"/>
        <rFont val="Arial"/>
        <family val="2"/>
      </rPr>
      <t xml:space="preserve"> 5.2-26.  Summary of Porewater Analytical Results from the September 2011 Sampling Event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</si>
</sst>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%"/>
    <numFmt numFmtId="166" formatCode="0.00000"/>
    <numFmt numFmtId="167" formatCode="0.000"/>
  </numFmts>
  <fonts count="60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2"/>
      <color indexed="8"/>
      <name val="Arial"/>
      <family val="2"/>
    </font>
    <font>
      <sz val="12"/>
      <color indexed="8"/>
      <name val="Calibri"/>
      <family val="2"/>
    </font>
    <font>
      <b/>
      <sz val="12"/>
      <color theme="1"/>
      <name val="Arial"/>
      <family val="2"/>
    </font>
    <font>
      <b/>
      <vertAlign val="superscript"/>
      <sz val="12"/>
      <color theme="0"/>
      <name val="Arial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Arial"/>
      <family val="2"/>
    </font>
    <font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b/>
      <sz val="12"/>
      <color theme="1"/>
      <name val="Times New Roman"/>
      <family val="1"/>
    </font>
    <font>
      <sz val="12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</font>
    <font>
      <u/>
      <sz val="11"/>
      <color theme="1"/>
      <name val="Calibri"/>
      <family val="2"/>
      <scheme val="minor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11"/>
      <color theme="0"/>
      <name val="Arial"/>
      <family val="2"/>
    </font>
    <font>
      <b/>
      <vertAlign val="superscript"/>
      <sz val="11"/>
      <color theme="0"/>
      <name val="Arial"/>
      <family val="2"/>
    </font>
    <font>
      <b/>
      <sz val="11"/>
      <color indexed="9"/>
      <name val="Calibri"/>
      <family val="2"/>
    </font>
    <font>
      <b/>
      <sz val="11"/>
      <color indexed="9"/>
      <name val="Arial"/>
      <family val="2"/>
    </font>
    <font>
      <b/>
      <vertAlign val="superscript"/>
      <sz val="11"/>
      <color indexed="9"/>
      <name val="Arial"/>
      <family val="2"/>
    </font>
    <font>
      <b/>
      <sz val="11"/>
      <color indexed="8"/>
      <name val="Arial"/>
      <family val="2"/>
    </font>
    <font>
      <b/>
      <sz val="11"/>
      <color indexed="8"/>
      <name val="Calibri"/>
      <family val="2"/>
    </font>
    <font>
      <b/>
      <vertAlign val="superscript"/>
      <sz val="11"/>
      <color indexed="8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vertAlign val="superscript"/>
      <sz val="10"/>
      <name val="Arial"/>
      <family val="2"/>
    </font>
    <font>
      <vertAlign val="subscript"/>
      <sz val="1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336699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1" fillId="0" borderId="0"/>
    <xf numFmtId="9" fontId="13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20" applyNumberFormat="0" applyFill="0" applyAlignment="0" applyProtection="0"/>
    <xf numFmtId="0" fontId="24" fillId="0" borderId="21" applyNumberFormat="0" applyFill="0" applyAlignment="0" applyProtection="0"/>
    <xf numFmtId="0" fontId="25" fillId="0" borderId="22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7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23" applyNumberFormat="0" applyAlignment="0" applyProtection="0"/>
    <xf numFmtId="0" fontId="30" fillId="8" borderId="24" applyNumberFormat="0" applyAlignment="0" applyProtection="0"/>
    <xf numFmtId="0" fontId="31" fillId="8" borderId="23" applyNumberFormat="0" applyAlignment="0" applyProtection="0"/>
    <xf numFmtId="0" fontId="32" fillId="0" borderId="25" applyNumberFormat="0" applyFill="0" applyAlignment="0" applyProtection="0"/>
    <xf numFmtId="0" fontId="33" fillId="9" borderId="26" applyNumberFormat="0" applyAlignment="0" applyProtection="0"/>
    <xf numFmtId="0" fontId="34" fillId="0" borderId="0" applyNumberFormat="0" applyFill="0" applyBorder="0" applyAlignment="0" applyProtection="0"/>
    <xf numFmtId="0" fontId="21" fillId="10" borderId="27" applyNumberFormat="0" applyFont="0" applyAlignment="0" applyProtection="0"/>
    <xf numFmtId="0" fontId="35" fillId="0" borderId="0" applyNumberFormat="0" applyFill="0" applyBorder="0" applyAlignment="0" applyProtection="0"/>
    <xf numFmtId="0" fontId="20" fillId="0" borderId="28" applyNumberFormat="0" applyFill="0" applyAlignment="0" applyProtection="0"/>
    <xf numFmtId="0" fontId="36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21" fillId="32" borderId="0" applyNumberFormat="0" applyBorder="0" applyAlignment="0" applyProtection="0"/>
    <xf numFmtId="0" fontId="21" fillId="33" borderId="0" applyNumberFormat="0" applyBorder="0" applyAlignment="0" applyProtection="0"/>
    <xf numFmtId="0" fontId="36" fillId="34" borderId="0" applyNumberFormat="0" applyBorder="0" applyAlignment="0" applyProtection="0"/>
  </cellStyleXfs>
  <cellXfs count="336">
    <xf numFmtId="0" fontId="0" fillId="0" borderId="0" xfId="0"/>
    <xf numFmtId="0" fontId="2" fillId="0" borderId="0" xfId="1" applyFont="1" applyAlignment="1">
      <alignment vertical="top"/>
    </xf>
    <xf numFmtId="0" fontId="1" fillId="0" borderId="0" xfId="1"/>
    <xf numFmtId="0" fontId="1" fillId="0" borderId="0" xfId="1" applyAlignment="1">
      <alignment horizontal="center"/>
    </xf>
    <xf numFmtId="0" fontId="4" fillId="0" borderId="4" xfId="1" applyFont="1" applyBorder="1" applyAlignment="1">
      <alignment horizontal="center" vertical="center"/>
    </xf>
    <xf numFmtId="164" fontId="5" fillId="0" borderId="2" xfId="1" applyNumberFormat="1" applyFont="1" applyBorder="1" applyAlignment="1">
      <alignment horizontal="right" vertical="center"/>
    </xf>
    <xf numFmtId="2" fontId="5" fillId="0" borderId="3" xfId="1" applyNumberFormat="1" applyFont="1" applyBorder="1" applyAlignment="1">
      <alignment horizontal="left" vertical="center"/>
    </xf>
    <xf numFmtId="164" fontId="5" fillId="0" borderId="4" xfId="1" applyNumberFormat="1" applyFont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164" fontId="5" fillId="2" borderId="2" xfId="1" applyNumberFormat="1" applyFont="1" applyFill="1" applyBorder="1" applyAlignment="1">
      <alignment horizontal="right" vertical="center"/>
    </xf>
    <xf numFmtId="2" fontId="5" fillId="2" borderId="3" xfId="1" applyNumberFormat="1" applyFont="1" applyFill="1" applyBorder="1" applyAlignment="1">
      <alignment horizontal="left" vertical="center"/>
    </xf>
    <xf numFmtId="164" fontId="5" fillId="2" borderId="4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1" fillId="0" borderId="0" xfId="1" applyAlignment="1">
      <alignment vertical="center"/>
    </xf>
    <xf numFmtId="164" fontId="5" fillId="0" borderId="2" xfId="1" applyNumberFormat="1" applyFont="1" applyFill="1" applyBorder="1" applyAlignment="1">
      <alignment horizontal="right" vertical="center"/>
    </xf>
    <xf numFmtId="164" fontId="5" fillId="3" borderId="2" xfId="1" applyNumberFormat="1" applyFont="1" applyFill="1" applyBorder="1" applyAlignment="1">
      <alignment horizontal="right" vertical="center"/>
    </xf>
    <xf numFmtId="2" fontId="5" fillId="0" borderId="3" xfId="1" applyNumberFormat="1" applyFont="1" applyFill="1" applyBorder="1" applyAlignment="1">
      <alignment horizontal="left" vertical="center"/>
    </xf>
    <xf numFmtId="0" fontId="6" fillId="0" borderId="0" xfId="1" applyFont="1"/>
    <xf numFmtId="0" fontId="8" fillId="0" borderId="0" xfId="0" applyFont="1" applyAlignment="1">
      <alignment wrapText="1"/>
    </xf>
    <xf numFmtId="0" fontId="10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" fillId="0" borderId="0" xfId="1" applyAlignment="1">
      <alignment horizontal="right"/>
    </xf>
    <xf numFmtId="0" fontId="5" fillId="0" borderId="0" xfId="1" applyFont="1"/>
    <xf numFmtId="0" fontId="4" fillId="0" borderId="2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2" fillId="0" borderId="0" xfId="1" applyFont="1" applyAlignment="1">
      <alignment vertical="center" wrapText="1"/>
    </xf>
    <xf numFmtId="0" fontId="1" fillId="0" borderId="0" xfId="1" applyAlignment="1">
      <alignment horizontal="center" vertical="center"/>
    </xf>
    <xf numFmtId="0" fontId="2" fillId="0" borderId="0" xfId="1" applyFont="1" applyBorder="1" applyAlignment="1">
      <alignment vertical="center" wrapText="1"/>
    </xf>
    <xf numFmtId="0" fontId="15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top" wrapText="1"/>
    </xf>
    <xf numFmtId="0" fontId="6" fillId="0" borderId="0" xfId="1" applyFont="1" applyAlignment="1">
      <alignment horizontal="center"/>
    </xf>
    <xf numFmtId="0" fontId="2" fillId="0" borderId="0" xfId="1" applyFont="1"/>
    <xf numFmtId="0" fontId="2" fillId="0" borderId="0" xfId="1" applyFont="1" applyAlignment="1">
      <alignment wrapText="1"/>
    </xf>
    <xf numFmtId="0" fontId="8" fillId="0" borderId="0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/>
    </xf>
    <xf numFmtId="0" fontId="8" fillId="0" borderId="14" xfId="0" applyFont="1" applyBorder="1"/>
    <xf numFmtId="0" fontId="8" fillId="0" borderId="0" xfId="0" applyFont="1"/>
    <xf numFmtId="0" fontId="18" fillId="0" borderId="4" xfId="0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/>
    </xf>
    <xf numFmtId="0" fontId="0" fillId="0" borderId="14" xfId="0" applyBorder="1"/>
    <xf numFmtId="0" fontId="18" fillId="2" borderId="4" xfId="0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/>
    </xf>
    <xf numFmtId="0" fontId="16" fillId="0" borderId="0" xfId="0" applyFont="1" applyBorder="1" applyAlignment="1"/>
    <xf numFmtId="0" fontId="19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4" xfId="0" applyFont="1" applyBorder="1" applyAlignment="1">
      <alignment horizontal="center"/>
    </xf>
    <xf numFmtId="166" fontId="10" fillId="0" borderId="4" xfId="0" applyNumberFormat="1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2" fontId="10" fillId="0" borderId="15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2" fontId="10" fillId="0" borderId="18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167" fontId="10" fillId="0" borderId="14" xfId="0" applyNumberFormat="1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 wrapText="1"/>
    </xf>
    <xf numFmtId="167" fontId="10" fillId="3" borderId="0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2" fontId="10" fillId="0" borderId="19" xfId="0" applyNumberFormat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164" fontId="5" fillId="0" borderId="2" xfId="0" applyNumberFormat="1" applyFont="1" applyBorder="1" applyAlignment="1">
      <alignment vertical="center"/>
    </xf>
    <xf numFmtId="2" fontId="5" fillId="0" borderId="3" xfId="0" applyNumberFormat="1" applyFont="1" applyBorder="1" applyAlignment="1">
      <alignment vertical="center"/>
    </xf>
    <xf numFmtId="164" fontId="5" fillId="2" borderId="2" xfId="0" applyNumberFormat="1" applyFont="1" applyFill="1" applyBorder="1" applyAlignment="1">
      <alignment vertical="center"/>
    </xf>
    <xf numFmtId="2" fontId="5" fillId="2" borderId="3" xfId="0" applyNumberFormat="1" applyFont="1" applyFill="1" applyBorder="1" applyAlignment="1">
      <alignment vertical="center"/>
    </xf>
    <xf numFmtId="2" fontId="5" fillId="0" borderId="3" xfId="0" applyNumberFormat="1" applyFont="1" applyBorder="1" applyAlignment="1" applyProtection="1">
      <alignment vertical="center"/>
      <protection locked="0"/>
    </xf>
    <xf numFmtId="2" fontId="5" fillId="2" borderId="3" xfId="0" applyNumberFormat="1" applyFont="1" applyFill="1" applyBorder="1" applyAlignment="1" applyProtection="1">
      <alignment vertical="center"/>
      <protection locked="0"/>
    </xf>
    <xf numFmtId="164" fontId="5" fillId="2" borderId="2" xfId="0" applyNumberFormat="1" applyFont="1" applyFill="1" applyBorder="1" applyAlignment="1">
      <alignment horizontal="right" vertical="center"/>
    </xf>
    <xf numFmtId="2" fontId="5" fillId="2" borderId="3" xfId="0" applyNumberFormat="1" applyFont="1" applyFill="1" applyBorder="1" applyAlignment="1">
      <alignment horizontal="left" vertical="center"/>
    </xf>
    <xf numFmtId="2" fontId="5" fillId="0" borderId="2" xfId="0" applyNumberFormat="1" applyFont="1" applyBorder="1" applyAlignment="1">
      <alignment vertical="center"/>
    </xf>
    <xf numFmtId="167" fontId="5" fillId="0" borderId="3" xfId="0" applyNumberFormat="1" applyFont="1" applyBorder="1" applyAlignment="1">
      <alignment vertical="center"/>
    </xf>
    <xf numFmtId="2" fontId="5" fillId="0" borderId="4" xfId="0" applyNumberFormat="1" applyFont="1" applyBorder="1" applyAlignment="1">
      <alignment horizontal="center" vertical="center"/>
    </xf>
    <xf numFmtId="2" fontId="5" fillId="2" borderId="2" xfId="0" applyNumberFormat="1" applyFont="1" applyFill="1" applyBorder="1" applyAlignment="1">
      <alignment vertical="center"/>
    </xf>
    <xf numFmtId="167" fontId="5" fillId="2" borderId="3" xfId="0" applyNumberFormat="1" applyFont="1" applyFill="1" applyBorder="1" applyAlignment="1">
      <alignment vertical="center"/>
    </xf>
    <xf numFmtId="2" fontId="5" fillId="2" borderId="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9" fontId="5" fillId="0" borderId="4" xfId="0" applyNumberFormat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7" fillId="0" borderId="4" xfId="0" applyNumberFormat="1" applyFont="1" applyBorder="1" applyAlignment="1">
      <alignment horizontal="center"/>
    </xf>
    <xf numFmtId="9" fontId="37" fillId="0" borderId="4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37" fillId="0" borderId="4" xfId="0" applyFont="1" applyBorder="1" applyAlignment="1">
      <alignment horizontal="center"/>
    </xf>
    <xf numFmtId="165" fontId="37" fillId="0" borderId="4" xfId="0" applyNumberFormat="1" applyFont="1" applyBorder="1" applyAlignment="1">
      <alignment horizontal="center"/>
    </xf>
    <xf numFmtId="0" fontId="39" fillId="0" borderId="4" xfId="0" applyNumberFormat="1" applyFont="1" applyBorder="1" applyAlignment="1">
      <alignment horizontal="center"/>
    </xf>
    <xf numFmtId="165" fontId="39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165" fontId="4" fillId="0" borderId="4" xfId="3" applyNumberFormat="1" applyFont="1" applyBorder="1" applyAlignment="1">
      <alignment horizontal="center" vertical="center"/>
    </xf>
    <xf numFmtId="164" fontId="37" fillId="0" borderId="4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9" fontId="39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1" fillId="0" borderId="0" xfId="1" applyAlignment="1">
      <alignment horizontal="left"/>
    </xf>
    <xf numFmtId="0" fontId="12" fillId="0" borderId="0" xfId="0" applyFont="1" applyAlignment="1"/>
    <xf numFmtId="0" fontId="10" fillId="0" borderId="4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12" fillId="0" borderId="0" xfId="0" applyFont="1"/>
    <xf numFmtId="0" fontId="4" fillId="0" borderId="4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right"/>
    </xf>
    <xf numFmtId="2" fontId="4" fillId="0" borderId="3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0" fontId="4" fillId="0" borderId="33" xfId="1" applyFont="1" applyBorder="1" applyAlignment="1">
      <alignment horizontal="center" vertical="center"/>
    </xf>
    <xf numFmtId="0" fontId="10" fillId="0" borderId="32" xfId="0" applyFont="1" applyBorder="1" applyAlignment="1">
      <alignment horizontal="center"/>
    </xf>
    <xf numFmtId="164" fontId="5" fillId="0" borderId="33" xfId="1" applyNumberFormat="1" applyFont="1" applyBorder="1" applyAlignment="1">
      <alignment horizontal="center" vertical="center"/>
    </xf>
    <xf numFmtId="164" fontId="10" fillId="0" borderId="32" xfId="0" applyNumberFormat="1" applyFont="1" applyBorder="1" applyAlignment="1">
      <alignment horizontal="center"/>
    </xf>
    <xf numFmtId="0" fontId="4" fillId="2" borderId="33" xfId="1" applyFont="1" applyFill="1" applyBorder="1" applyAlignment="1">
      <alignment horizontal="center" vertical="center"/>
    </xf>
    <xf numFmtId="0" fontId="10" fillId="2" borderId="32" xfId="0" applyFont="1" applyFill="1" applyBorder="1" applyAlignment="1">
      <alignment horizontal="center"/>
    </xf>
    <xf numFmtId="164" fontId="5" fillId="2" borderId="33" xfId="1" applyNumberFormat="1" applyFont="1" applyFill="1" applyBorder="1" applyAlignment="1">
      <alignment horizontal="center" vertical="center"/>
    </xf>
    <xf numFmtId="164" fontId="5" fillId="0" borderId="4" xfId="1" applyNumberFormat="1" applyFont="1" applyFill="1" applyBorder="1" applyAlignment="1">
      <alignment horizontal="center" vertical="center"/>
    </xf>
    <xf numFmtId="164" fontId="5" fillId="0" borderId="33" xfId="1" applyNumberFormat="1" applyFont="1" applyFill="1" applyBorder="1" applyAlignment="1">
      <alignment horizontal="center" vertical="center"/>
    </xf>
    <xf numFmtId="164" fontId="5" fillId="3" borderId="4" xfId="1" applyNumberFormat="1" applyFont="1" applyFill="1" applyBorder="1" applyAlignment="1">
      <alignment horizontal="center" vertical="center"/>
    </xf>
    <xf numFmtId="164" fontId="5" fillId="3" borderId="33" xfId="1" applyNumberFormat="1" applyFont="1" applyFill="1" applyBorder="1" applyAlignment="1">
      <alignment horizontal="center" vertical="center"/>
    </xf>
    <xf numFmtId="0" fontId="4" fillId="2" borderId="35" xfId="1" applyFont="1" applyFill="1" applyBorder="1" applyAlignment="1">
      <alignment horizontal="center" vertical="center"/>
    </xf>
    <xf numFmtId="0" fontId="10" fillId="2" borderId="34" xfId="0" applyFont="1" applyFill="1" applyBorder="1" applyAlignment="1">
      <alignment horizontal="center"/>
    </xf>
    <xf numFmtId="164" fontId="5" fillId="2" borderId="36" xfId="1" applyNumberFormat="1" applyFont="1" applyFill="1" applyBorder="1" applyAlignment="1">
      <alignment horizontal="center" vertical="center"/>
    </xf>
    <xf numFmtId="164" fontId="5" fillId="2" borderId="35" xfId="1" applyNumberFormat="1" applyFont="1" applyFill="1" applyBorder="1" applyAlignment="1">
      <alignment horizontal="center" vertical="center"/>
    </xf>
    <xf numFmtId="164" fontId="10" fillId="2" borderId="34" xfId="0" applyNumberFormat="1" applyFont="1" applyFill="1" applyBorder="1" applyAlignment="1">
      <alignment horizontal="center"/>
    </xf>
    <xf numFmtId="164" fontId="10" fillId="0" borderId="4" xfId="0" applyNumberFormat="1" applyFont="1" applyBorder="1" applyAlignment="1">
      <alignment horizontal="center"/>
    </xf>
    <xf numFmtId="2" fontId="10" fillId="0" borderId="4" xfId="0" applyNumberFormat="1" applyFont="1" applyBorder="1" applyAlignment="1">
      <alignment horizontal="center"/>
    </xf>
    <xf numFmtId="164" fontId="10" fillId="2" borderId="4" xfId="0" applyNumberFormat="1" applyFont="1" applyFill="1" applyBorder="1" applyAlignment="1">
      <alignment horizontal="center"/>
    </xf>
    <xf numFmtId="2" fontId="10" fillId="2" borderId="4" xfId="0" applyNumberFormat="1" applyFont="1" applyFill="1" applyBorder="1" applyAlignment="1">
      <alignment horizontal="center"/>
    </xf>
    <xf numFmtId="0" fontId="11" fillId="0" borderId="7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/>
    </xf>
    <xf numFmtId="0" fontId="40" fillId="0" borderId="1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7" fillId="35" borderId="4" xfId="0" applyNumberFormat="1" applyFont="1" applyFill="1" applyBorder="1" applyAlignment="1">
      <alignment horizontal="center"/>
    </xf>
    <xf numFmtId="165" fontId="37" fillId="35" borderId="4" xfId="0" applyNumberFormat="1" applyFont="1" applyFill="1" applyBorder="1" applyAlignment="1">
      <alignment horizontal="center"/>
    </xf>
    <xf numFmtId="0" fontId="37" fillId="3" borderId="4" xfId="0" applyNumberFormat="1" applyFont="1" applyFill="1" applyBorder="1" applyAlignment="1">
      <alignment horizontal="center"/>
    </xf>
    <xf numFmtId="165" fontId="37" fillId="3" borderId="4" xfId="0" applyNumberFormat="1" applyFont="1" applyFill="1" applyBorder="1" applyAlignment="1">
      <alignment horizontal="center"/>
    </xf>
    <xf numFmtId="0" fontId="0" fillId="35" borderId="0" xfId="0" applyFill="1"/>
    <xf numFmtId="0" fontId="4" fillId="0" borderId="4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1" fontId="5" fillId="2" borderId="4" xfId="0" applyNumberFormat="1" applyFont="1" applyFill="1" applyBorder="1" applyAlignment="1">
      <alignment horizontal="center" vertical="center"/>
    </xf>
    <xf numFmtId="9" fontId="5" fillId="2" borderId="4" xfId="0" applyNumberFormat="1" applyFont="1" applyFill="1" applyBorder="1" applyAlignment="1">
      <alignment horizontal="center" vertical="center"/>
    </xf>
    <xf numFmtId="0" fontId="3" fillId="36" borderId="4" xfId="1" applyFont="1" applyFill="1" applyBorder="1" applyAlignment="1">
      <alignment horizontal="center" vertical="center"/>
    </xf>
    <xf numFmtId="0" fontId="3" fillId="36" borderId="4" xfId="0" applyFont="1" applyFill="1" applyBorder="1" applyAlignment="1">
      <alignment horizontal="center" vertical="center" wrapText="1"/>
    </xf>
    <xf numFmtId="0" fontId="41" fillId="0" borderId="8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3" fillId="36" borderId="4" xfId="0" applyFont="1" applyFill="1" applyBorder="1" applyAlignment="1">
      <alignment horizontal="center" vertical="center"/>
    </xf>
    <xf numFmtId="0" fontId="3" fillId="36" borderId="3" xfId="1" applyFont="1" applyFill="1" applyBorder="1" applyAlignment="1">
      <alignment horizontal="center" vertical="center"/>
    </xf>
    <xf numFmtId="0" fontId="43" fillId="36" borderId="4" xfId="1" applyFont="1" applyFill="1" applyBorder="1" applyAlignment="1">
      <alignment horizontal="center" vertical="center"/>
    </xf>
    <xf numFmtId="0" fontId="43" fillId="36" borderId="3" xfId="1" applyFont="1" applyFill="1" applyBorder="1" applyAlignment="1">
      <alignment horizontal="center" vertical="center"/>
    </xf>
    <xf numFmtId="0" fontId="43" fillId="36" borderId="4" xfId="0" applyFont="1" applyFill="1" applyBorder="1" applyAlignment="1">
      <alignment horizontal="center" vertical="center" wrapText="1"/>
    </xf>
    <xf numFmtId="0" fontId="43" fillId="36" borderId="4" xfId="0" applyFont="1" applyFill="1" applyBorder="1" applyAlignment="1">
      <alignment horizontal="center" vertical="center"/>
    </xf>
    <xf numFmtId="0" fontId="43" fillId="36" borderId="1" xfId="1" applyFont="1" applyFill="1" applyBorder="1" applyAlignment="1">
      <alignment horizontal="center" vertical="center"/>
    </xf>
    <xf numFmtId="0" fontId="43" fillId="36" borderId="2" xfId="1" applyFont="1" applyFill="1" applyBorder="1" applyAlignment="1">
      <alignment horizontal="right" vertical="center"/>
    </xf>
    <xf numFmtId="0" fontId="43" fillId="36" borderId="3" xfId="1" applyFont="1" applyFill="1" applyBorder="1" applyAlignment="1">
      <alignment horizontal="left" vertical="center"/>
    </xf>
    <xf numFmtId="0" fontId="43" fillId="36" borderId="32" xfId="1" applyFont="1" applyFill="1" applyBorder="1" applyAlignment="1">
      <alignment horizontal="center" vertical="center" wrapText="1"/>
    </xf>
    <xf numFmtId="0" fontId="43" fillId="36" borderId="4" xfId="1" applyFont="1" applyFill="1" applyBorder="1" applyAlignment="1">
      <alignment horizontal="center" vertical="center" wrapText="1"/>
    </xf>
    <xf numFmtId="0" fontId="43" fillId="36" borderId="33" xfId="1" applyFont="1" applyFill="1" applyBorder="1" applyAlignment="1">
      <alignment horizontal="center" vertical="center" wrapText="1"/>
    </xf>
    <xf numFmtId="0" fontId="48" fillId="0" borderId="0" xfId="1" applyFont="1" applyAlignment="1">
      <alignment vertical="top"/>
    </xf>
    <xf numFmtId="0" fontId="48" fillId="0" borderId="0" xfId="1" applyFont="1" applyAlignment="1"/>
    <xf numFmtId="0" fontId="48" fillId="0" borderId="0" xfId="1" applyFont="1" applyBorder="1" applyAlignment="1">
      <alignment horizontal="left" wrapText="1"/>
    </xf>
    <xf numFmtId="0" fontId="48" fillId="0" borderId="0" xfId="0" applyFont="1" applyAlignment="1">
      <alignment horizontal="left" vertical="top"/>
    </xf>
    <xf numFmtId="0" fontId="48" fillId="0" borderId="0" xfId="0" applyFont="1" applyAlignment="1">
      <alignment horizontal="left"/>
    </xf>
    <xf numFmtId="0" fontId="48" fillId="0" borderId="0" xfId="1" applyFont="1" applyAlignment="1">
      <alignment horizontal="left" vertical="top"/>
    </xf>
    <xf numFmtId="0" fontId="48" fillId="0" borderId="0" xfId="1" applyFont="1" applyAlignment="1">
      <alignment horizontal="left"/>
    </xf>
    <xf numFmtId="0" fontId="15" fillId="0" borderId="0" xfId="1" applyFont="1" applyAlignment="1">
      <alignment vertical="top"/>
    </xf>
    <xf numFmtId="0" fontId="48" fillId="0" borderId="0" xfId="0" applyFont="1" applyAlignment="1">
      <alignment vertical="top"/>
    </xf>
    <xf numFmtId="0" fontId="48" fillId="0" borderId="1" xfId="1" applyFont="1" applyBorder="1" applyAlignment="1">
      <alignment vertical="top"/>
    </xf>
    <xf numFmtId="0" fontId="51" fillId="0" borderId="0" xfId="0" applyFont="1" applyAlignment="1">
      <alignment vertical="top"/>
    </xf>
    <xf numFmtId="0" fontId="51" fillId="0" borderId="0" xfId="0" applyFont="1" applyAlignment="1">
      <alignment horizontal="left" vertical="top"/>
    </xf>
    <xf numFmtId="0" fontId="51" fillId="0" borderId="0" xfId="0" applyFont="1" applyAlignment="1">
      <alignment horizontal="center" vertical="top"/>
    </xf>
    <xf numFmtId="0" fontId="51" fillId="0" borderId="0" xfId="0" applyFont="1" applyAlignment="1">
      <alignment vertical="top" wrapText="1"/>
    </xf>
    <xf numFmtId="0" fontId="43" fillId="36" borderId="4" xfId="0" applyFont="1" applyFill="1" applyBorder="1" applyAlignment="1">
      <alignment horizontal="center" vertical="center"/>
    </xf>
    <xf numFmtId="0" fontId="43" fillId="36" borderId="4" xfId="0" applyFont="1" applyFill="1" applyBorder="1" applyAlignment="1">
      <alignment horizontal="center" vertical="center" wrapText="1"/>
    </xf>
    <xf numFmtId="0" fontId="43" fillId="36" borderId="1" xfId="0" applyFont="1" applyFill="1" applyBorder="1" applyAlignment="1">
      <alignment horizontal="center" vertical="center"/>
    </xf>
    <xf numFmtId="0" fontId="43" fillId="36" borderId="2" xfId="0" applyFont="1" applyFill="1" applyBorder="1" applyAlignment="1">
      <alignment horizontal="center" vertical="center" wrapText="1"/>
    </xf>
    <xf numFmtId="0" fontId="53" fillId="36" borderId="1" xfId="0" applyFont="1" applyFill="1" applyBorder="1" applyAlignment="1">
      <alignment horizontal="center" wrapText="1"/>
    </xf>
    <xf numFmtId="0" fontId="53" fillId="36" borderId="4" xfId="0" applyFont="1" applyFill="1" applyBorder="1" applyAlignment="1">
      <alignment horizontal="center"/>
    </xf>
    <xf numFmtId="14" fontId="53" fillId="36" borderId="4" xfId="0" applyNumberFormat="1" applyFont="1" applyFill="1" applyBorder="1" applyAlignment="1">
      <alignment horizontal="center"/>
    </xf>
    <xf numFmtId="0" fontId="52" fillId="0" borderId="4" xfId="0" applyFont="1" applyFill="1" applyBorder="1" applyAlignment="1">
      <alignment horizontal="center" wrapText="1"/>
    </xf>
    <xf numFmtId="0" fontId="54" fillId="0" borderId="4" xfId="0" applyFont="1" applyFill="1" applyBorder="1" applyAlignment="1">
      <alignment horizontal="center" wrapText="1"/>
    </xf>
    <xf numFmtId="0" fontId="52" fillId="0" borderId="6" xfId="0" applyFont="1" applyFill="1" applyBorder="1" applyAlignment="1">
      <alignment horizontal="center" wrapText="1"/>
    </xf>
    <xf numFmtId="0" fontId="54" fillId="0" borderId="6" xfId="0" applyFont="1" applyFill="1" applyBorder="1" applyAlignment="1">
      <alignment horizontal="center" wrapText="1"/>
    </xf>
    <xf numFmtId="0" fontId="54" fillId="0" borderId="4" xfId="0" applyFont="1" applyBorder="1" applyAlignment="1">
      <alignment horizontal="center" wrapText="1"/>
    </xf>
    <xf numFmtId="0" fontId="54" fillId="0" borderId="4" xfId="0" applyFont="1" applyBorder="1" applyAlignment="1">
      <alignment horizontal="center"/>
    </xf>
    <xf numFmtId="0" fontId="54" fillId="0" borderId="4" xfId="0" quotePrefix="1" applyFont="1" applyFill="1" applyBorder="1" applyAlignment="1">
      <alignment horizontal="center" wrapText="1"/>
    </xf>
    <xf numFmtId="2" fontId="55" fillId="0" borderId="4" xfId="0" applyNumberFormat="1" applyFont="1" applyBorder="1" applyAlignment="1">
      <alignment horizontal="center"/>
    </xf>
    <xf numFmtId="0" fontId="55" fillId="0" borderId="4" xfId="0" applyFont="1" applyBorder="1" applyAlignment="1">
      <alignment horizontal="center"/>
    </xf>
    <xf numFmtId="0" fontId="54" fillId="0" borderId="0" xfId="0" applyFont="1"/>
    <xf numFmtId="0" fontId="52" fillId="0" borderId="4" xfId="0" quotePrefix="1" applyFont="1" applyFill="1" applyBorder="1" applyAlignment="1">
      <alignment horizontal="center" wrapText="1"/>
    </xf>
    <xf numFmtId="0" fontId="54" fillId="0" borderId="4" xfId="0" applyFont="1" applyFill="1" applyBorder="1" applyAlignment="1">
      <alignment horizontal="center"/>
    </xf>
    <xf numFmtId="164" fontId="54" fillId="0" borderId="4" xfId="0" applyNumberFormat="1" applyFont="1" applyBorder="1" applyAlignment="1">
      <alignment horizontal="center"/>
    </xf>
    <xf numFmtId="1" fontId="54" fillId="0" borderId="4" xfId="0" applyNumberFormat="1" applyFont="1" applyBorder="1" applyAlignment="1">
      <alignment horizontal="center"/>
    </xf>
    <xf numFmtId="164" fontId="54" fillId="0" borderId="4" xfId="0" applyNumberFormat="1" applyFont="1" applyFill="1" applyBorder="1" applyAlignment="1">
      <alignment horizontal="center"/>
    </xf>
    <xf numFmtId="2" fontId="54" fillId="0" borderId="4" xfId="1" applyNumberFormat="1" applyFont="1" applyBorder="1" applyAlignment="1">
      <alignment horizontal="center"/>
    </xf>
    <xf numFmtId="2" fontId="54" fillId="0" borderId="4" xfId="0" applyNumberFormat="1" applyFont="1" applyFill="1" applyBorder="1" applyAlignment="1">
      <alignment horizontal="center"/>
    </xf>
    <xf numFmtId="166" fontId="54" fillId="0" borderId="4" xfId="0" applyNumberFormat="1" applyFont="1" applyFill="1" applyBorder="1" applyAlignment="1">
      <alignment horizontal="center"/>
    </xf>
    <xf numFmtId="164" fontId="52" fillId="0" borderId="4" xfId="0" applyNumberFormat="1" applyFont="1" applyBorder="1" applyAlignment="1">
      <alignment horizontal="center"/>
    </xf>
    <xf numFmtId="164" fontId="54" fillId="0" borderId="4" xfId="0" quotePrefix="1" applyNumberFormat="1" applyFont="1" applyFill="1" applyBorder="1" applyAlignment="1">
      <alignment horizontal="center"/>
    </xf>
    <xf numFmtId="0" fontId="54" fillId="0" borderId="0" xfId="0" applyFont="1" applyAlignment="1">
      <alignment wrapText="1"/>
    </xf>
    <xf numFmtId="0" fontId="54" fillId="0" borderId="0" xfId="0" applyFont="1" applyAlignment="1"/>
    <xf numFmtId="0" fontId="54" fillId="0" borderId="0" xfId="0" applyFont="1" applyAlignment="1">
      <alignment horizontal="left"/>
    </xf>
    <xf numFmtId="0" fontId="54" fillId="37" borderId="4" xfId="0" applyFont="1" applyFill="1" applyBorder="1" applyAlignment="1">
      <alignment horizontal="center" wrapText="1"/>
    </xf>
    <xf numFmtId="0" fontId="54" fillId="37" borderId="0" xfId="0" applyFont="1" applyFill="1" applyAlignment="1">
      <alignment horizontal="left"/>
    </xf>
    <xf numFmtId="0" fontId="0" fillId="0" borderId="0" xfId="0" applyAlignment="1">
      <alignment horizontal="center" wrapText="1"/>
    </xf>
    <xf numFmtId="0" fontId="54" fillId="0" borderId="0" xfId="0" applyFont="1" applyAlignment="1">
      <alignment horizontal="center"/>
    </xf>
    <xf numFmtId="0" fontId="54" fillId="0" borderId="0" xfId="0" applyFont="1" applyAlignment="1">
      <alignment horizontal="center" wrapText="1"/>
    </xf>
    <xf numFmtId="164" fontId="54" fillId="0" borderId="0" xfId="0" applyNumberFormat="1" applyFont="1" applyFill="1" applyBorder="1" applyAlignment="1">
      <alignment horizontal="center"/>
    </xf>
    <xf numFmtId="0" fontId="53" fillId="36" borderId="6" xfId="0" applyFont="1" applyFill="1" applyBorder="1" applyAlignment="1">
      <alignment horizontal="center" wrapText="1"/>
    </xf>
    <xf numFmtId="0" fontId="58" fillId="0" borderId="0" xfId="0" applyFont="1"/>
    <xf numFmtId="0" fontId="51" fillId="0" borderId="0" xfId="0" applyFont="1" applyAlignment="1">
      <alignment horizontal="left" vertical="top" wrapText="1"/>
    </xf>
    <xf numFmtId="0" fontId="51" fillId="0" borderId="7" xfId="0" applyFont="1" applyBorder="1" applyAlignment="1">
      <alignment horizontal="left" vertical="top" wrapText="1"/>
    </xf>
    <xf numFmtId="0" fontId="41" fillId="0" borderId="8" xfId="0" applyFont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0" fontId="48" fillId="0" borderId="0" xfId="1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36" borderId="2" xfId="0" applyFont="1" applyFill="1" applyBorder="1" applyAlignment="1">
      <alignment horizontal="center" vertical="center"/>
    </xf>
    <xf numFmtId="0" fontId="3" fillId="36" borderId="3" xfId="0" applyFont="1" applyFill="1" applyBorder="1" applyAlignment="1">
      <alignment horizontal="center" vertical="center"/>
    </xf>
    <xf numFmtId="0" fontId="48" fillId="0" borderId="0" xfId="1" applyFont="1" applyBorder="1" applyAlignment="1">
      <alignment horizontal="left" vertical="top" wrapText="1"/>
    </xf>
    <xf numFmtId="0" fontId="3" fillId="36" borderId="4" xfId="0" applyFont="1" applyFill="1" applyBorder="1" applyAlignment="1">
      <alignment horizontal="center" vertical="center"/>
    </xf>
    <xf numFmtId="0" fontId="3" fillId="36" borderId="2" xfId="0" applyFont="1" applyFill="1" applyBorder="1" applyAlignment="1">
      <alignment horizontal="center" vertical="center" wrapText="1"/>
    </xf>
    <xf numFmtId="0" fontId="3" fillId="36" borderId="9" xfId="0" applyFont="1" applyFill="1" applyBorder="1" applyAlignment="1">
      <alignment horizontal="center" vertical="center" wrapText="1"/>
    </xf>
    <xf numFmtId="0" fontId="3" fillId="36" borderId="3" xfId="0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8" fillId="0" borderId="7" xfId="1" applyFont="1" applyBorder="1" applyAlignment="1">
      <alignment horizontal="left" vertical="top" wrapText="1"/>
    </xf>
    <xf numFmtId="0" fontId="3" fillId="36" borderId="1" xfId="1" applyFont="1" applyFill="1" applyBorder="1" applyAlignment="1">
      <alignment horizontal="center" vertical="center"/>
    </xf>
    <xf numFmtId="0" fontId="3" fillId="36" borderId="6" xfId="1" applyFont="1" applyFill="1" applyBorder="1" applyAlignment="1">
      <alignment horizontal="center" vertical="center"/>
    </xf>
    <xf numFmtId="0" fontId="3" fillId="36" borderId="2" xfId="1" applyFont="1" applyFill="1" applyBorder="1" applyAlignment="1">
      <alignment horizontal="center" vertical="center" wrapText="1"/>
    </xf>
    <xf numFmtId="0" fontId="3" fillId="36" borderId="9" xfId="1" applyFont="1" applyFill="1" applyBorder="1" applyAlignment="1">
      <alignment horizontal="center" vertical="center" wrapText="1"/>
    </xf>
    <xf numFmtId="0" fontId="3" fillId="36" borderId="3" xfId="1" applyFont="1" applyFill="1" applyBorder="1" applyAlignment="1">
      <alignment horizontal="center" vertical="center" wrapText="1"/>
    </xf>
    <xf numFmtId="0" fontId="3" fillId="36" borderId="2" xfId="1" applyFont="1" applyFill="1" applyBorder="1" applyAlignment="1">
      <alignment horizontal="center" vertical="center"/>
    </xf>
    <xf numFmtId="0" fontId="3" fillId="36" borderId="9" xfId="1" applyFont="1" applyFill="1" applyBorder="1" applyAlignment="1">
      <alignment horizontal="center" vertical="center"/>
    </xf>
    <xf numFmtId="0" fontId="3" fillId="36" borderId="3" xfId="1" applyFont="1" applyFill="1" applyBorder="1" applyAlignment="1">
      <alignment horizontal="center" vertical="center"/>
    </xf>
    <xf numFmtId="0" fontId="15" fillId="0" borderId="7" xfId="1" applyFont="1" applyBorder="1" applyAlignment="1">
      <alignment horizontal="left" vertical="top" wrapText="1"/>
    </xf>
    <xf numFmtId="0" fontId="3" fillId="36" borderId="4" xfId="1" applyFont="1" applyFill="1" applyBorder="1" applyAlignment="1">
      <alignment horizontal="center" vertical="center"/>
    </xf>
    <xf numFmtId="0" fontId="3" fillId="36" borderId="4" xfId="1" applyFont="1" applyFill="1" applyBorder="1" applyAlignment="1">
      <alignment horizontal="center" vertical="center" wrapText="1"/>
    </xf>
    <xf numFmtId="0" fontId="43" fillId="36" borderId="4" xfId="1" applyFont="1" applyFill="1" applyBorder="1" applyAlignment="1">
      <alignment horizontal="center" vertical="center"/>
    </xf>
    <xf numFmtId="0" fontId="43" fillId="36" borderId="4" xfId="1" applyFont="1" applyFill="1" applyBorder="1" applyAlignment="1">
      <alignment horizontal="center" vertical="center" wrapText="1"/>
    </xf>
    <xf numFmtId="0" fontId="43" fillId="36" borderId="2" xfId="1" applyFont="1" applyFill="1" applyBorder="1" applyAlignment="1">
      <alignment horizontal="center" vertical="center"/>
    </xf>
    <xf numFmtId="0" fontId="43" fillId="36" borderId="3" xfId="1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0" fontId="43" fillId="36" borderId="4" xfId="0" applyFont="1" applyFill="1" applyBorder="1" applyAlignment="1">
      <alignment horizontal="center" vertical="center" wrapText="1"/>
    </xf>
    <xf numFmtId="0" fontId="43" fillId="36" borderId="2" xfId="0" applyFont="1" applyFill="1" applyBorder="1" applyAlignment="1">
      <alignment horizontal="center" vertical="center" wrapText="1"/>
    </xf>
    <xf numFmtId="0" fontId="43" fillId="36" borderId="9" xfId="0" applyFont="1" applyFill="1" applyBorder="1" applyAlignment="1">
      <alignment horizontal="center" vertical="center" wrapText="1"/>
    </xf>
    <xf numFmtId="0" fontId="43" fillId="36" borderId="3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left" wrapText="1"/>
    </xf>
    <xf numFmtId="0" fontId="43" fillId="36" borderId="4" xfId="0" applyFont="1" applyFill="1" applyBorder="1" applyAlignment="1">
      <alignment horizontal="center" vertical="center"/>
    </xf>
    <xf numFmtId="0" fontId="43" fillId="36" borderId="2" xfId="0" applyFont="1" applyFill="1" applyBorder="1" applyAlignment="1">
      <alignment horizontal="center" vertical="center"/>
    </xf>
    <xf numFmtId="0" fontId="43" fillId="36" borderId="3" xfId="0" applyFont="1" applyFill="1" applyBorder="1" applyAlignment="1">
      <alignment horizontal="center" vertical="center"/>
    </xf>
    <xf numFmtId="0" fontId="43" fillId="36" borderId="10" xfId="0" applyFont="1" applyFill="1" applyBorder="1" applyAlignment="1">
      <alignment horizontal="center" vertical="center" wrapText="1"/>
    </xf>
    <xf numFmtId="0" fontId="43" fillId="36" borderId="8" xfId="0" applyFont="1" applyFill="1" applyBorder="1" applyAlignment="1">
      <alignment horizontal="center" vertical="center" wrapText="1"/>
    </xf>
    <xf numFmtId="0" fontId="43" fillId="36" borderId="11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6" fillId="0" borderId="8" xfId="0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top" wrapText="1"/>
    </xf>
    <xf numFmtId="0" fontId="4" fillId="0" borderId="32" xfId="1" applyFont="1" applyBorder="1" applyAlignment="1">
      <alignment horizontal="center" vertical="center"/>
    </xf>
    <xf numFmtId="0" fontId="4" fillId="0" borderId="34" xfId="1" applyFont="1" applyBorder="1" applyAlignment="1">
      <alignment horizontal="center" vertical="center"/>
    </xf>
    <xf numFmtId="0" fontId="48" fillId="0" borderId="1" xfId="1" applyFont="1" applyBorder="1" applyAlignment="1">
      <alignment horizontal="left" vertical="top" wrapText="1"/>
    </xf>
    <xf numFmtId="0" fontId="21" fillId="0" borderId="1" xfId="0" applyFont="1" applyBorder="1" applyAlignment="1">
      <alignment wrapText="1"/>
    </xf>
    <xf numFmtId="0" fontId="43" fillId="36" borderId="29" xfId="1" applyFont="1" applyFill="1" applyBorder="1" applyAlignment="1">
      <alignment horizontal="center" vertical="center"/>
    </xf>
    <xf numFmtId="0" fontId="43" fillId="36" borderId="32" xfId="1" applyFont="1" applyFill="1" applyBorder="1" applyAlignment="1">
      <alignment horizontal="center" vertical="center"/>
    </xf>
    <xf numFmtId="0" fontId="43" fillId="36" borderId="30" xfId="1" applyFont="1" applyFill="1" applyBorder="1" applyAlignment="1">
      <alignment horizontal="center" vertical="center"/>
    </xf>
    <xf numFmtId="0" fontId="43" fillId="36" borderId="33" xfId="1" applyFont="1" applyFill="1" applyBorder="1" applyAlignment="1">
      <alignment horizontal="center" vertical="center"/>
    </xf>
    <xf numFmtId="0" fontId="43" fillId="36" borderId="29" xfId="0" applyFont="1" applyFill="1" applyBorder="1" applyAlignment="1">
      <alignment horizontal="center"/>
    </xf>
    <xf numFmtId="0" fontId="43" fillId="36" borderId="31" xfId="0" applyFont="1" applyFill="1" applyBorder="1" applyAlignment="1">
      <alignment horizontal="center"/>
    </xf>
    <xf numFmtId="0" fontId="43" fillId="36" borderId="30" xfId="0" applyFont="1" applyFill="1" applyBorder="1" applyAlignment="1">
      <alignment horizontal="center"/>
    </xf>
    <xf numFmtId="0" fontId="37" fillId="0" borderId="2" xfId="0" applyFont="1" applyBorder="1" applyAlignment="1">
      <alignment horizontal="center"/>
    </xf>
    <xf numFmtId="0" fontId="37" fillId="0" borderId="3" xfId="0" applyFont="1" applyBorder="1" applyAlignment="1">
      <alignment horizontal="center"/>
    </xf>
    <xf numFmtId="0" fontId="38" fillId="0" borderId="2" xfId="0" applyFont="1" applyBorder="1" applyAlignment="1">
      <alignment horizontal="center"/>
    </xf>
    <xf numFmtId="0" fontId="38" fillId="0" borderId="3" xfId="0" applyFont="1" applyBorder="1" applyAlignment="1">
      <alignment horizontal="center"/>
    </xf>
    <xf numFmtId="0" fontId="48" fillId="0" borderId="7" xfId="0" applyFont="1" applyBorder="1" applyAlignment="1">
      <alignment vertical="top" wrapText="1"/>
    </xf>
    <xf numFmtId="0" fontId="48" fillId="0" borderId="7" xfId="0" applyFont="1" applyBorder="1" applyAlignment="1">
      <alignment horizontal="left" vertical="top" wrapText="1"/>
    </xf>
    <xf numFmtId="0" fontId="38" fillId="0" borderId="4" xfId="0" applyFont="1" applyBorder="1" applyAlignment="1">
      <alignment horizontal="center"/>
    </xf>
    <xf numFmtId="0" fontId="39" fillId="0" borderId="4" xfId="0" applyFont="1" applyBorder="1" applyAlignment="1">
      <alignment horizontal="center"/>
    </xf>
    <xf numFmtId="0" fontId="39" fillId="0" borderId="2" xfId="0" applyFont="1" applyBorder="1" applyAlignment="1">
      <alignment horizontal="center"/>
    </xf>
    <xf numFmtId="0" fontId="39" fillId="0" borderId="3" xfId="0" applyFont="1" applyBorder="1" applyAlignment="1">
      <alignment horizontal="center"/>
    </xf>
    <xf numFmtId="0" fontId="37" fillId="0" borderId="4" xfId="0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8" xfId="0" applyFont="1" applyBorder="1" applyAlignment="1">
      <alignment vertical="center"/>
    </xf>
    <xf numFmtId="0" fontId="48" fillId="0" borderId="0" xfId="1" applyFont="1" applyBorder="1" applyAlignment="1">
      <alignment wrapText="1"/>
    </xf>
    <xf numFmtId="0" fontId="43" fillId="36" borderId="10" xfId="0" applyFont="1" applyFill="1" applyBorder="1" applyAlignment="1">
      <alignment horizontal="center" vertical="center"/>
    </xf>
    <xf numFmtId="0" fontId="43" fillId="36" borderId="11" xfId="0" applyFont="1" applyFill="1" applyBorder="1" applyAlignment="1">
      <alignment horizontal="center" vertical="center"/>
    </xf>
    <xf numFmtId="0" fontId="43" fillId="36" borderId="12" xfId="0" applyFont="1" applyFill="1" applyBorder="1" applyAlignment="1">
      <alignment horizontal="center" vertical="center"/>
    </xf>
    <xf numFmtId="0" fontId="43" fillId="36" borderId="13" xfId="0" applyFont="1" applyFill="1" applyBorder="1" applyAlignment="1">
      <alignment horizontal="center" vertical="center"/>
    </xf>
    <xf numFmtId="0" fontId="48" fillId="0" borderId="7" xfId="1" applyFont="1" applyBorder="1" applyAlignment="1">
      <alignment horizontal="left" wrapText="1"/>
    </xf>
    <xf numFmtId="0" fontId="43" fillId="36" borderId="1" xfId="0" applyFont="1" applyFill="1" applyBorder="1" applyAlignment="1">
      <alignment horizontal="center" vertical="center"/>
    </xf>
    <xf numFmtId="0" fontId="43" fillId="36" borderId="1" xfId="0" applyFont="1" applyFill="1" applyBorder="1" applyAlignment="1">
      <alignment horizontal="center" vertical="center" wrapText="1"/>
    </xf>
    <xf numFmtId="0" fontId="39" fillId="0" borderId="9" xfId="0" applyFont="1" applyBorder="1" applyAlignment="1">
      <alignment horizontal="center"/>
    </xf>
    <xf numFmtId="0" fontId="38" fillId="0" borderId="9" xfId="0" applyFont="1" applyBorder="1" applyAlignment="1">
      <alignment horizontal="center"/>
    </xf>
    <xf numFmtId="0" fontId="37" fillId="0" borderId="9" xfId="0" applyFont="1" applyBorder="1" applyAlignment="1">
      <alignment horizontal="center"/>
    </xf>
    <xf numFmtId="0" fontId="48" fillId="0" borderId="7" xfId="0" applyFont="1" applyBorder="1" applyAlignment="1">
      <alignment horizontal="left" wrapText="1"/>
    </xf>
    <xf numFmtId="0" fontId="43" fillId="36" borderId="12" xfId="0" applyFont="1" applyFill="1" applyBorder="1" applyAlignment="1">
      <alignment horizontal="center" vertical="center" wrapText="1"/>
    </xf>
    <xf numFmtId="0" fontId="43" fillId="36" borderId="7" xfId="0" applyFont="1" applyFill="1" applyBorder="1" applyAlignment="1">
      <alignment horizontal="center" vertical="center" wrapText="1"/>
    </xf>
    <xf numFmtId="0" fontId="43" fillId="36" borderId="13" xfId="0" applyFont="1" applyFill="1" applyBorder="1" applyAlignment="1">
      <alignment horizontal="center" vertical="center" wrapText="1"/>
    </xf>
    <xf numFmtId="0" fontId="1" fillId="0" borderId="8" xfId="0" applyFont="1" applyBorder="1"/>
    <xf numFmtId="0" fontId="1" fillId="0" borderId="0" xfId="0" applyFont="1" applyBorder="1"/>
    <xf numFmtId="0" fontId="48" fillId="0" borderId="0" xfId="1" applyFont="1" applyBorder="1" applyAlignment="1">
      <alignment horizontal="left" wrapText="1"/>
    </xf>
    <xf numFmtId="0" fontId="43" fillId="36" borderId="6" xfId="0" applyFont="1" applyFill="1" applyBorder="1" applyAlignment="1">
      <alignment horizontal="center" vertical="center"/>
    </xf>
    <xf numFmtId="0" fontId="43" fillId="36" borderId="9" xfId="0" applyFont="1" applyFill="1" applyBorder="1" applyAlignment="1">
      <alignment horizontal="center" vertical="center"/>
    </xf>
    <xf numFmtId="164" fontId="37" fillId="0" borderId="4" xfId="0" applyNumberFormat="1" applyFont="1" applyFill="1" applyBorder="1" applyAlignment="1">
      <alignment horizontal="center"/>
    </xf>
  </cellXfs>
  <cellStyles count="45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0" builtinId="27" customBuiltin="1"/>
    <cellStyle name="Calculation" xfId="14" builtinId="22" customBuiltin="1"/>
    <cellStyle name="Check Cell" xfId="16" builtinId="23" customBuiltin="1"/>
    <cellStyle name="Explanatory Text" xfId="19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/>
    <cellStyle name="Normal 2" xfId="1"/>
    <cellStyle name="Note" xfId="18" builtinId="10" customBuiltin="1"/>
    <cellStyle name="Output" xfId="13" builtinId="21" customBuiltin="1"/>
    <cellStyle name="Percent" xfId="3" builtinId="5"/>
    <cellStyle name="Percent 2" xfId="2"/>
    <cellStyle name="Title" xfId="4" builtinId="15" customBuiltin="1"/>
    <cellStyle name="Total" xfId="20" builtinId="25" customBuiltin="1"/>
    <cellStyle name="Warning Text" xfId="17" builtinId="11" customBuiltin="1"/>
  </cellStyles>
  <dxfs count="0"/>
  <tableStyles count="0" defaultTableStyle="TableStyleMedium2" defaultPivotStyle="PivotStyleLight16"/>
  <colors>
    <mruColors>
      <color rgb="FF3366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usernames" Target="revisions/userNam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revisionHeaders" Target="revisions/revisionHeader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pbbhp1\projects\002998.FC11%20FPL%20Turkey%20Point%20Monitoring\Data\Analytical%20data\PW%20Events\6%20-%20Aug%202011%20Eco%20Marsh725mS%20Mangrove\660-43617-1_Pivo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60-43617-1_Pivot.xls-1"/>
    </sheetNames>
    <sheetDataSet>
      <sheetData sheetId="0">
        <row r="8">
          <cell r="D8">
            <v>81</v>
          </cell>
          <cell r="F8">
            <v>3.1</v>
          </cell>
          <cell r="H8">
            <v>81</v>
          </cell>
          <cell r="J8">
            <v>81</v>
          </cell>
          <cell r="L8">
            <v>81</v>
          </cell>
          <cell r="N8">
            <v>81</v>
          </cell>
          <cell r="P8">
            <v>81</v>
          </cell>
          <cell r="R8">
            <v>81</v>
          </cell>
          <cell r="T8">
            <v>81</v>
          </cell>
          <cell r="V8">
            <v>81</v>
          </cell>
          <cell r="X8">
            <v>81</v>
          </cell>
          <cell r="Z8">
            <v>0.81</v>
          </cell>
          <cell r="AB8">
            <v>81</v>
          </cell>
          <cell r="AD8">
            <v>81</v>
          </cell>
          <cell r="AF8">
            <v>81</v>
          </cell>
          <cell r="AH8">
            <v>81</v>
          </cell>
          <cell r="AJ8">
            <v>81</v>
          </cell>
          <cell r="AL8">
            <v>81</v>
          </cell>
          <cell r="AN8">
            <v>0.81</v>
          </cell>
          <cell r="AR8">
            <v>81</v>
          </cell>
          <cell r="AT8">
            <v>81</v>
          </cell>
          <cell r="AV8">
            <v>81</v>
          </cell>
        </row>
        <row r="9">
          <cell r="D9">
            <v>570</v>
          </cell>
          <cell r="F9">
            <v>5.9</v>
          </cell>
          <cell r="H9">
            <v>590</v>
          </cell>
          <cell r="J9">
            <v>720</v>
          </cell>
          <cell r="L9">
            <v>470</v>
          </cell>
          <cell r="N9">
            <v>650</v>
          </cell>
          <cell r="P9">
            <v>580</v>
          </cell>
          <cell r="R9">
            <v>690</v>
          </cell>
          <cell r="T9">
            <v>670</v>
          </cell>
          <cell r="V9">
            <v>1900</v>
          </cell>
          <cell r="X9">
            <v>630</v>
          </cell>
          <cell r="Z9">
            <v>4.2</v>
          </cell>
          <cell r="AB9">
            <v>840</v>
          </cell>
          <cell r="AD9">
            <v>770</v>
          </cell>
          <cell r="AF9">
            <v>770</v>
          </cell>
          <cell r="AH9">
            <v>810</v>
          </cell>
          <cell r="AJ9">
            <v>650</v>
          </cell>
          <cell r="AL9">
            <v>790</v>
          </cell>
          <cell r="AN9">
            <v>3.2</v>
          </cell>
          <cell r="AR9">
            <v>670</v>
          </cell>
          <cell r="AT9">
            <v>890</v>
          </cell>
          <cell r="AV9">
            <v>550</v>
          </cell>
        </row>
        <row r="11">
          <cell r="D11">
            <v>73</v>
          </cell>
          <cell r="F11">
            <v>2.7E-2</v>
          </cell>
          <cell r="H11">
            <v>69</v>
          </cell>
          <cell r="J11">
            <v>72</v>
          </cell>
          <cell r="L11">
            <v>73</v>
          </cell>
          <cell r="N11">
            <v>75</v>
          </cell>
          <cell r="P11">
            <v>0.68</v>
          </cell>
          <cell r="R11">
            <v>72</v>
          </cell>
          <cell r="T11">
            <v>76</v>
          </cell>
          <cell r="V11">
            <v>68</v>
          </cell>
          <cell r="X11">
            <v>73</v>
          </cell>
          <cell r="Z11">
            <v>2.7E-2</v>
          </cell>
          <cell r="AB11">
            <v>76</v>
          </cell>
          <cell r="AD11">
            <v>66</v>
          </cell>
          <cell r="AF11">
            <v>74</v>
          </cell>
          <cell r="AH11">
            <v>66</v>
          </cell>
          <cell r="AJ11">
            <v>68</v>
          </cell>
          <cell r="AL11">
            <v>70</v>
          </cell>
          <cell r="AN11">
            <v>2.7E-2</v>
          </cell>
          <cell r="AR11">
            <v>69</v>
          </cell>
          <cell r="AT11">
            <v>75</v>
          </cell>
          <cell r="AV11">
            <v>75</v>
          </cell>
        </row>
        <row r="12">
          <cell r="D12">
            <v>20000</v>
          </cell>
          <cell r="F12">
            <v>0.31</v>
          </cell>
          <cell r="H12">
            <v>19000</v>
          </cell>
          <cell r="J12">
            <v>18000</v>
          </cell>
          <cell r="L12">
            <v>19000</v>
          </cell>
          <cell r="N12">
            <v>18000</v>
          </cell>
          <cell r="P12">
            <v>18000</v>
          </cell>
          <cell r="R12">
            <v>19000</v>
          </cell>
          <cell r="T12">
            <v>19000</v>
          </cell>
          <cell r="V12">
            <v>19000</v>
          </cell>
          <cell r="X12">
            <v>19000</v>
          </cell>
          <cell r="Z12">
            <v>0.45</v>
          </cell>
          <cell r="AB12">
            <v>22000</v>
          </cell>
          <cell r="AD12">
            <v>20000</v>
          </cell>
          <cell r="AF12">
            <v>21000</v>
          </cell>
          <cell r="AH12">
            <v>20000</v>
          </cell>
          <cell r="AJ12">
            <v>19000</v>
          </cell>
          <cell r="AL12">
            <v>19000</v>
          </cell>
          <cell r="AN12">
            <v>0.37</v>
          </cell>
          <cell r="AR12">
            <v>20000</v>
          </cell>
          <cell r="AT12">
            <v>20000</v>
          </cell>
          <cell r="AV12">
            <v>20000</v>
          </cell>
        </row>
        <row r="13">
          <cell r="D13">
            <v>0.71</v>
          </cell>
          <cell r="F13">
            <v>0.02</v>
          </cell>
          <cell r="H13">
            <v>0.72</v>
          </cell>
          <cell r="J13">
            <v>0.59</v>
          </cell>
          <cell r="L13">
            <v>0.9</v>
          </cell>
          <cell r="N13">
            <v>0.4</v>
          </cell>
          <cell r="P13">
            <v>0.65</v>
          </cell>
          <cell r="R13">
            <v>0.78</v>
          </cell>
          <cell r="T13">
            <v>0.72</v>
          </cell>
          <cell r="V13">
            <v>0.66</v>
          </cell>
          <cell r="X13">
            <v>0.82</v>
          </cell>
          <cell r="Z13">
            <v>0.02</v>
          </cell>
          <cell r="AB13">
            <v>0.76</v>
          </cell>
          <cell r="AD13">
            <v>0.76</v>
          </cell>
          <cell r="AF13">
            <v>0.69</v>
          </cell>
          <cell r="AH13">
            <v>0.63</v>
          </cell>
          <cell r="AJ13">
            <v>0.63</v>
          </cell>
          <cell r="AL13">
            <v>0.71</v>
          </cell>
          <cell r="AN13">
            <v>0.02</v>
          </cell>
          <cell r="AR13">
            <v>0.87</v>
          </cell>
          <cell r="AT13">
            <v>0.76</v>
          </cell>
          <cell r="AV13">
            <v>0.75</v>
          </cell>
        </row>
        <row r="14">
          <cell r="D14">
            <v>2300</v>
          </cell>
          <cell r="F14">
            <v>0.2</v>
          </cell>
          <cell r="H14">
            <v>2300</v>
          </cell>
          <cell r="J14">
            <v>2200</v>
          </cell>
          <cell r="L14">
            <v>2400</v>
          </cell>
          <cell r="N14">
            <v>2300</v>
          </cell>
          <cell r="P14">
            <v>2400</v>
          </cell>
          <cell r="R14">
            <v>2300</v>
          </cell>
          <cell r="T14">
            <v>2400</v>
          </cell>
          <cell r="V14">
            <v>2500</v>
          </cell>
          <cell r="X14">
            <v>2600</v>
          </cell>
          <cell r="Z14">
            <v>0.2</v>
          </cell>
          <cell r="AB14">
            <v>2500</v>
          </cell>
          <cell r="AD14">
            <v>2400</v>
          </cell>
          <cell r="AF14">
            <v>2500</v>
          </cell>
          <cell r="AH14">
            <v>2300</v>
          </cell>
          <cell r="AJ14">
            <v>2300</v>
          </cell>
          <cell r="AL14">
            <v>2300</v>
          </cell>
          <cell r="AN14">
            <v>0.53</v>
          </cell>
          <cell r="AR14">
            <v>2200</v>
          </cell>
          <cell r="AT14">
            <v>2600</v>
          </cell>
          <cell r="AV14">
            <v>2000</v>
          </cell>
        </row>
        <row r="16">
          <cell r="D16">
            <v>0.34</v>
          </cell>
          <cell r="F16">
            <v>0.28999999999999998</v>
          </cell>
          <cell r="H16">
            <v>0.65</v>
          </cell>
          <cell r="J16">
            <v>0.62</v>
          </cell>
          <cell r="L16">
            <v>0.72</v>
          </cell>
          <cell r="N16">
            <v>0.66</v>
          </cell>
          <cell r="P16">
            <v>0.55000000000000004</v>
          </cell>
          <cell r="R16">
            <v>0.44</v>
          </cell>
          <cell r="T16">
            <v>0.73</v>
          </cell>
          <cell r="V16">
            <v>0.35</v>
          </cell>
          <cell r="X16">
            <v>0.56999999999999995</v>
          </cell>
          <cell r="Z16">
            <v>0.53</v>
          </cell>
          <cell r="AB16">
            <v>0.37</v>
          </cell>
          <cell r="AD16">
            <v>0.25</v>
          </cell>
          <cell r="AF16">
            <v>0.46</v>
          </cell>
          <cell r="AH16">
            <v>0.56000000000000005</v>
          </cell>
          <cell r="AJ16">
            <v>0.51</v>
          </cell>
          <cell r="AL16">
            <v>0.32</v>
          </cell>
          <cell r="AN16">
            <v>0.16</v>
          </cell>
          <cell r="AR16">
            <v>0.52</v>
          </cell>
          <cell r="AT16">
            <v>0.44</v>
          </cell>
          <cell r="AV16">
            <v>0.44</v>
          </cell>
        </row>
        <row r="18">
          <cell r="D18">
            <v>8.2000000000000007E-3</v>
          </cell>
          <cell r="F18">
            <v>4.5999999999999999E-2</v>
          </cell>
          <cell r="H18">
            <v>8.8000000000000005E-3</v>
          </cell>
          <cell r="J18">
            <v>4.7000000000000002E-3</v>
          </cell>
          <cell r="L18">
            <v>0.71</v>
          </cell>
          <cell r="N18">
            <v>6.9000000000000006E-2</v>
          </cell>
          <cell r="P18">
            <v>7.5999999999999998E-2</v>
          </cell>
          <cell r="R18">
            <v>1.4E-2</v>
          </cell>
          <cell r="T18">
            <v>4.7000000000000002E-3</v>
          </cell>
          <cell r="V18">
            <v>4.7000000000000002E-3</v>
          </cell>
          <cell r="X18">
            <v>4.7000000000000002E-3</v>
          </cell>
          <cell r="Z18">
            <v>4.7000000000000002E-3</v>
          </cell>
          <cell r="AB18">
            <v>4.7000000000000002E-3</v>
          </cell>
          <cell r="AD18">
            <v>4.7000000000000002E-3</v>
          </cell>
          <cell r="AF18">
            <v>9.1999999999999998E-3</v>
          </cell>
          <cell r="AH18">
            <v>0.2</v>
          </cell>
          <cell r="AJ18">
            <v>1.0999999999999999E-2</v>
          </cell>
          <cell r="AL18">
            <v>0.03</v>
          </cell>
          <cell r="AN18">
            <v>0.47</v>
          </cell>
          <cell r="AR18">
            <v>4.7000000000000002E-3</v>
          </cell>
          <cell r="AT18">
            <v>6.4000000000000003E-3</v>
          </cell>
          <cell r="AV18">
            <v>4.7000000000000002E-3</v>
          </cell>
        </row>
        <row r="20">
          <cell r="D20">
            <v>1.2999999999999999E-2</v>
          </cell>
          <cell r="F20">
            <v>4.4000000000000003E-3</v>
          </cell>
          <cell r="H20">
            <v>1.4E-2</v>
          </cell>
          <cell r="J20">
            <v>1.2999999999999999E-2</v>
          </cell>
          <cell r="L20">
            <v>1.0999999999999999E-2</v>
          </cell>
          <cell r="N20">
            <v>1.4999999999999999E-2</v>
          </cell>
          <cell r="P20">
            <v>1.2E-2</v>
          </cell>
          <cell r="R20">
            <v>2.1999999999999999E-2</v>
          </cell>
          <cell r="T20">
            <v>1.4999999999999999E-2</v>
          </cell>
          <cell r="V20">
            <v>1.4E-2</v>
          </cell>
          <cell r="X20">
            <v>1.4E-2</v>
          </cell>
          <cell r="Z20">
            <v>4.4000000000000003E-3</v>
          </cell>
          <cell r="AB20">
            <v>1.2999999999999999E-2</v>
          </cell>
          <cell r="AD20">
            <v>1.4E-2</v>
          </cell>
          <cell r="AF20">
            <v>1.4E-2</v>
          </cell>
          <cell r="AH20">
            <v>1.4E-2</v>
          </cell>
          <cell r="AJ20">
            <v>1.2999999999999999E-2</v>
          </cell>
          <cell r="AL20">
            <v>1.2999999999999999E-2</v>
          </cell>
          <cell r="AN20">
            <v>4.4000000000000003E-3</v>
          </cell>
          <cell r="AR20">
            <v>1.2999999999999999E-2</v>
          </cell>
          <cell r="AT20">
            <v>1.2E-2</v>
          </cell>
          <cell r="AV20">
            <v>1.4E-2</v>
          </cell>
        </row>
        <row r="22">
          <cell r="D22">
            <v>4700</v>
          </cell>
          <cell r="F22">
            <v>63</v>
          </cell>
          <cell r="H22">
            <v>4700</v>
          </cell>
          <cell r="J22">
            <v>4500</v>
          </cell>
          <cell r="L22">
            <v>4600</v>
          </cell>
          <cell r="N22">
            <v>4400</v>
          </cell>
          <cell r="P22">
            <v>4300</v>
          </cell>
          <cell r="R22">
            <v>4400</v>
          </cell>
          <cell r="T22">
            <v>4900</v>
          </cell>
          <cell r="V22">
            <v>4700</v>
          </cell>
          <cell r="X22">
            <v>4800</v>
          </cell>
          <cell r="Z22">
            <v>69</v>
          </cell>
          <cell r="AB22">
            <v>4700</v>
          </cell>
          <cell r="AD22">
            <v>4900</v>
          </cell>
          <cell r="AF22">
            <v>5000</v>
          </cell>
          <cell r="AH22">
            <v>4800</v>
          </cell>
          <cell r="AJ22">
            <v>4800</v>
          </cell>
          <cell r="AL22">
            <v>4700</v>
          </cell>
          <cell r="AN22">
            <v>62</v>
          </cell>
          <cell r="AR22">
            <v>4300</v>
          </cell>
          <cell r="AT22">
            <v>4600</v>
          </cell>
          <cell r="AV22">
            <v>4600</v>
          </cell>
        </row>
        <row r="23">
          <cell r="D23">
            <v>490</v>
          </cell>
          <cell r="F23">
            <v>0.1</v>
          </cell>
          <cell r="H23">
            <v>530</v>
          </cell>
          <cell r="J23">
            <v>470</v>
          </cell>
          <cell r="L23">
            <v>470</v>
          </cell>
          <cell r="N23">
            <v>470</v>
          </cell>
          <cell r="P23">
            <v>470</v>
          </cell>
          <cell r="R23">
            <v>430</v>
          </cell>
          <cell r="T23">
            <v>460</v>
          </cell>
          <cell r="V23">
            <v>490</v>
          </cell>
          <cell r="X23">
            <v>440</v>
          </cell>
          <cell r="Z23">
            <v>0.27</v>
          </cell>
          <cell r="AB23">
            <v>440</v>
          </cell>
          <cell r="AD23">
            <v>500</v>
          </cell>
          <cell r="AF23">
            <v>470</v>
          </cell>
          <cell r="AH23">
            <v>460</v>
          </cell>
          <cell r="AJ23">
            <v>470</v>
          </cell>
          <cell r="AL23">
            <v>480</v>
          </cell>
          <cell r="AN23">
            <v>0.26</v>
          </cell>
          <cell r="AR23">
            <v>430</v>
          </cell>
          <cell r="AT23">
            <v>440</v>
          </cell>
          <cell r="AV23">
            <v>450</v>
          </cell>
        </row>
        <row r="24">
          <cell r="D24">
            <v>1300</v>
          </cell>
          <cell r="F24">
            <v>0.02</v>
          </cell>
          <cell r="H24">
            <v>1300</v>
          </cell>
          <cell r="J24">
            <v>1300</v>
          </cell>
          <cell r="L24">
            <v>1400</v>
          </cell>
          <cell r="N24">
            <v>1300</v>
          </cell>
          <cell r="P24">
            <v>1300</v>
          </cell>
          <cell r="R24">
            <v>1300</v>
          </cell>
          <cell r="T24">
            <v>1400</v>
          </cell>
          <cell r="V24">
            <v>1400</v>
          </cell>
          <cell r="X24">
            <v>1300</v>
          </cell>
          <cell r="Z24">
            <v>8.7999999999999995E-2</v>
          </cell>
          <cell r="AB24">
            <v>1400</v>
          </cell>
          <cell r="AD24">
            <v>1400</v>
          </cell>
          <cell r="AF24">
            <v>1400</v>
          </cell>
          <cell r="AH24">
            <v>1400</v>
          </cell>
          <cell r="AJ24">
            <v>1400</v>
          </cell>
          <cell r="AL24">
            <v>1400</v>
          </cell>
          <cell r="AN24">
            <v>0.14000000000000001</v>
          </cell>
          <cell r="AR24">
            <v>1200</v>
          </cell>
          <cell r="AT24">
            <v>1300</v>
          </cell>
          <cell r="AV24">
            <v>1300</v>
          </cell>
        </row>
        <row r="25">
          <cell r="D25">
            <v>430</v>
          </cell>
          <cell r="F25">
            <v>0.19</v>
          </cell>
          <cell r="H25">
            <v>420</v>
          </cell>
          <cell r="J25">
            <v>410</v>
          </cell>
          <cell r="L25">
            <v>420</v>
          </cell>
          <cell r="N25">
            <v>390</v>
          </cell>
          <cell r="P25">
            <v>400</v>
          </cell>
          <cell r="R25">
            <v>400</v>
          </cell>
          <cell r="T25">
            <v>430</v>
          </cell>
          <cell r="V25">
            <v>430</v>
          </cell>
          <cell r="X25">
            <v>410</v>
          </cell>
          <cell r="Z25">
            <v>0.19</v>
          </cell>
          <cell r="AB25">
            <v>420</v>
          </cell>
          <cell r="AD25">
            <v>430</v>
          </cell>
          <cell r="AF25">
            <v>440</v>
          </cell>
          <cell r="AH25">
            <v>430</v>
          </cell>
          <cell r="AJ25">
            <v>430</v>
          </cell>
          <cell r="AL25">
            <v>430</v>
          </cell>
          <cell r="AN25">
            <v>0.19</v>
          </cell>
          <cell r="AR25">
            <v>380</v>
          </cell>
          <cell r="AT25">
            <v>390</v>
          </cell>
          <cell r="AV25">
            <v>400</v>
          </cell>
        </row>
        <row r="26">
          <cell r="D26">
            <v>11000</v>
          </cell>
          <cell r="F26">
            <v>0.31</v>
          </cell>
          <cell r="H26">
            <v>10000</v>
          </cell>
          <cell r="J26">
            <v>10000</v>
          </cell>
          <cell r="L26">
            <v>11000</v>
          </cell>
          <cell r="N26">
            <v>9800</v>
          </cell>
          <cell r="P26">
            <v>9900</v>
          </cell>
          <cell r="R26">
            <v>10000</v>
          </cell>
          <cell r="T26">
            <v>11000</v>
          </cell>
          <cell r="V26">
            <v>11000</v>
          </cell>
          <cell r="X26">
            <v>11000</v>
          </cell>
          <cell r="Z26">
            <v>0.51</v>
          </cell>
          <cell r="AB26">
            <v>11000</v>
          </cell>
          <cell r="AD26">
            <v>11000</v>
          </cell>
          <cell r="AF26">
            <v>11000</v>
          </cell>
          <cell r="AH26">
            <v>11000</v>
          </cell>
          <cell r="AJ26">
            <v>11000</v>
          </cell>
          <cell r="AL26">
            <v>11000</v>
          </cell>
          <cell r="AN26">
            <v>1.6</v>
          </cell>
          <cell r="AR26">
            <v>9600</v>
          </cell>
          <cell r="AT26">
            <v>10000</v>
          </cell>
          <cell r="AV26">
            <v>10000</v>
          </cell>
        </row>
        <row r="27">
          <cell r="D27">
            <v>8100</v>
          </cell>
          <cell r="F27">
            <v>1</v>
          </cell>
          <cell r="H27">
            <v>8600</v>
          </cell>
          <cell r="J27">
            <v>7900</v>
          </cell>
          <cell r="L27">
            <v>8000</v>
          </cell>
          <cell r="N27">
            <v>8300</v>
          </cell>
          <cell r="P27">
            <v>7800</v>
          </cell>
          <cell r="R27">
            <v>7600</v>
          </cell>
          <cell r="T27">
            <v>8300</v>
          </cell>
          <cell r="V27">
            <v>8700</v>
          </cell>
          <cell r="X27">
            <v>7900</v>
          </cell>
          <cell r="Z27">
            <v>1.7</v>
          </cell>
          <cell r="AB27">
            <v>7800</v>
          </cell>
          <cell r="AD27">
            <v>8400</v>
          </cell>
          <cell r="AF27">
            <v>8400</v>
          </cell>
          <cell r="AH27">
            <v>8300</v>
          </cell>
          <cell r="AJ27">
            <v>8400</v>
          </cell>
          <cell r="AL27">
            <v>8300</v>
          </cell>
          <cell r="AN27">
            <v>2.2000000000000002</v>
          </cell>
          <cell r="AR27">
            <v>7200</v>
          </cell>
          <cell r="AT27">
            <v>7400</v>
          </cell>
          <cell r="AV27">
            <v>7400</v>
          </cell>
        </row>
        <row r="29">
          <cell r="D29">
            <v>10</v>
          </cell>
          <cell r="F29">
            <v>10</v>
          </cell>
          <cell r="H29">
            <v>10</v>
          </cell>
          <cell r="J29">
            <v>10</v>
          </cell>
          <cell r="L29">
            <v>10</v>
          </cell>
          <cell r="N29">
            <v>10</v>
          </cell>
          <cell r="P29">
            <v>10</v>
          </cell>
          <cell r="R29">
            <v>10</v>
          </cell>
          <cell r="T29">
            <v>10</v>
          </cell>
          <cell r="V29">
            <v>10</v>
          </cell>
          <cell r="X29">
            <v>10</v>
          </cell>
          <cell r="Z29">
            <v>10</v>
          </cell>
          <cell r="AB29">
            <v>10</v>
          </cell>
          <cell r="AD29">
            <v>11</v>
          </cell>
          <cell r="AF29">
            <v>10</v>
          </cell>
          <cell r="AH29">
            <v>10</v>
          </cell>
          <cell r="AJ29">
            <v>10</v>
          </cell>
          <cell r="AL29">
            <v>10</v>
          </cell>
          <cell r="AN29">
            <v>10</v>
          </cell>
          <cell r="AR29">
            <v>10</v>
          </cell>
          <cell r="AT29">
            <v>10</v>
          </cell>
          <cell r="AV29">
            <v>10</v>
          </cell>
        </row>
        <row r="31">
          <cell r="D31">
            <v>270</v>
          </cell>
          <cell r="F31">
            <v>1.5</v>
          </cell>
          <cell r="H31">
            <v>170</v>
          </cell>
          <cell r="J31">
            <v>190</v>
          </cell>
          <cell r="L31">
            <v>160</v>
          </cell>
          <cell r="N31">
            <v>210</v>
          </cell>
          <cell r="P31">
            <v>200</v>
          </cell>
          <cell r="R31">
            <v>130</v>
          </cell>
          <cell r="T31">
            <v>190</v>
          </cell>
          <cell r="V31">
            <v>150</v>
          </cell>
          <cell r="X31">
            <v>220</v>
          </cell>
          <cell r="Z31">
            <v>1</v>
          </cell>
          <cell r="AB31">
            <v>130</v>
          </cell>
          <cell r="AD31">
            <v>340</v>
          </cell>
          <cell r="AF31">
            <v>130</v>
          </cell>
          <cell r="AH31">
            <v>160</v>
          </cell>
          <cell r="AJ31">
            <v>160</v>
          </cell>
          <cell r="AL31">
            <v>190</v>
          </cell>
          <cell r="AN31">
            <v>1.3</v>
          </cell>
          <cell r="AR31">
            <v>150</v>
          </cell>
          <cell r="AT31">
            <v>170</v>
          </cell>
          <cell r="AV31">
            <v>200</v>
          </cell>
        </row>
        <row r="32">
          <cell r="D32">
            <v>270</v>
          </cell>
          <cell r="F32">
            <v>1.5</v>
          </cell>
          <cell r="H32">
            <v>170</v>
          </cell>
          <cell r="J32">
            <v>190</v>
          </cell>
          <cell r="L32">
            <v>160</v>
          </cell>
          <cell r="N32">
            <v>210</v>
          </cell>
          <cell r="P32">
            <v>200</v>
          </cell>
          <cell r="R32">
            <v>130</v>
          </cell>
          <cell r="T32">
            <v>190</v>
          </cell>
          <cell r="V32">
            <v>150</v>
          </cell>
          <cell r="X32">
            <v>220</v>
          </cell>
          <cell r="Z32">
            <v>1</v>
          </cell>
          <cell r="AB32">
            <v>130</v>
          </cell>
          <cell r="AD32">
            <v>340</v>
          </cell>
          <cell r="AF32">
            <v>130</v>
          </cell>
          <cell r="AH32">
            <v>160</v>
          </cell>
          <cell r="AJ32">
            <v>160</v>
          </cell>
          <cell r="AL32">
            <v>190</v>
          </cell>
          <cell r="AN32">
            <v>1.3</v>
          </cell>
          <cell r="AR32">
            <v>150</v>
          </cell>
          <cell r="AT32">
            <v>170</v>
          </cell>
          <cell r="AV32">
            <v>200</v>
          </cell>
        </row>
        <row r="34">
          <cell r="D34">
            <v>0.26</v>
          </cell>
          <cell r="F34">
            <v>0.23</v>
          </cell>
          <cell r="H34">
            <v>0.34</v>
          </cell>
          <cell r="J34">
            <v>0.35</v>
          </cell>
          <cell r="L34">
            <v>0.18</v>
          </cell>
          <cell r="N34">
            <v>0.51</v>
          </cell>
          <cell r="P34">
            <v>0.32</v>
          </cell>
          <cell r="R34">
            <v>0.55000000000000004</v>
          </cell>
          <cell r="T34">
            <v>0.51</v>
          </cell>
          <cell r="V34">
            <v>0.25</v>
          </cell>
          <cell r="X34">
            <v>0.56999999999999995</v>
          </cell>
          <cell r="Z34">
            <v>0.28000000000000003</v>
          </cell>
          <cell r="AB34">
            <v>0.3</v>
          </cell>
          <cell r="AD34">
            <v>0.23</v>
          </cell>
          <cell r="AF34">
            <v>0.34</v>
          </cell>
          <cell r="AH34">
            <v>0.35</v>
          </cell>
          <cell r="AJ34">
            <v>0.49</v>
          </cell>
          <cell r="AL34">
            <v>0.27</v>
          </cell>
          <cell r="AN34">
            <v>0.21</v>
          </cell>
          <cell r="AR34">
            <v>0.3</v>
          </cell>
          <cell r="AT34">
            <v>0.33</v>
          </cell>
          <cell r="AV34">
            <v>0.25</v>
          </cell>
        </row>
        <row r="36">
          <cell r="D36">
            <v>1.4E-3</v>
          </cell>
          <cell r="F36">
            <v>1.4E-3</v>
          </cell>
          <cell r="H36">
            <v>1.4E-3</v>
          </cell>
          <cell r="J36">
            <v>1.4E-3</v>
          </cell>
          <cell r="L36">
            <v>1.4E-3</v>
          </cell>
          <cell r="N36">
            <v>4.1000000000000003E-3</v>
          </cell>
          <cell r="P36">
            <v>1.4E-3</v>
          </cell>
          <cell r="R36">
            <v>2.3E-3</v>
          </cell>
          <cell r="T36">
            <v>3.2000000000000002E-3</v>
          </cell>
          <cell r="V36">
            <v>3.2000000000000002E-3</v>
          </cell>
          <cell r="X36">
            <v>4.4999999999999997E-3</v>
          </cell>
          <cell r="Z36">
            <v>1.4E-3</v>
          </cell>
          <cell r="AB36">
            <v>1.4E-3</v>
          </cell>
          <cell r="AD36">
            <v>1.2E-2</v>
          </cell>
          <cell r="AF36">
            <v>2E-3</v>
          </cell>
          <cell r="AH36">
            <v>1.4E-3</v>
          </cell>
          <cell r="AJ36">
            <v>1.5E-3</v>
          </cell>
          <cell r="AL36">
            <v>1.4E-3</v>
          </cell>
          <cell r="AN36">
            <v>1.4E-3</v>
          </cell>
          <cell r="AR36">
            <v>2.3999999999999998E-3</v>
          </cell>
          <cell r="AT36">
            <v>2.2000000000000001E-3</v>
          </cell>
          <cell r="AV36">
            <v>2.5999999999999999E-3</v>
          </cell>
        </row>
        <row r="38">
          <cell r="D38">
            <v>8</v>
          </cell>
          <cell r="F38">
            <v>1</v>
          </cell>
          <cell r="H38">
            <v>4.5999999999999996</v>
          </cell>
          <cell r="J38">
            <v>5.6</v>
          </cell>
          <cell r="L38">
            <v>4.5</v>
          </cell>
          <cell r="N38">
            <v>5.0999999999999996</v>
          </cell>
          <cell r="P38">
            <v>8.8000000000000007</v>
          </cell>
          <cell r="R38">
            <v>4.5999999999999996</v>
          </cell>
          <cell r="T38">
            <v>8.8000000000000007</v>
          </cell>
          <cell r="V38">
            <v>5.8</v>
          </cell>
          <cell r="X38">
            <v>14</v>
          </cell>
          <cell r="Z38">
            <v>1</v>
          </cell>
          <cell r="AB38">
            <v>4.3</v>
          </cell>
          <cell r="AD38">
            <v>42</v>
          </cell>
          <cell r="AF38">
            <v>7.7</v>
          </cell>
          <cell r="AH38">
            <v>6.7</v>
          </cell>
          <cell r="AJ38">
            <v>6.9</v>
          </cell>
          <cell r="AL38">
            <v>6.1</v>
          </cell>
          <cell r="AN38">
            <v>1</v>
          </cell>
          <cell r="AR38">
            <v>4</v>
          </cell>
          <cell r="AT38">
            <v>8.8000000000000007</v>
          </cell>
          <cell r="AV38">
            <v>6.4</v>
          </cell>
        </row>
      </sheetData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7.xml"/><Relationship Id="rId7" Type="http://schemas.openxmlformats.org/officeDocument/2006/relationships/revisionLog" Target="revisionLog6.xml"/><Relationship Id="rId6" Type="http://schemas.openxmlformats.org/officeDocument/2006/relationships/revisionLog" Target="revisionLog5.xml"/><Relationship Id="rId9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guid="{3F3B5F38-E925-44E0-AAC1-8F389554F1E7}" diskRevisions="1" revisionId="3764" version="4">
  <header guid="{72358778-69EE-49C0-92F1-AF2C93E74FEA}" dateTime="2012-03-27T13:53:08" maxSheetId="27" userName="User" r:id="rId6" minRId="3657" maxRId="3660">
    <sheetIdMap count="26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  <sheetId val="14"/>
      <sheetId val="15"/>
      <sheetId val="16"/>
      <sheetId val="17"/>
      <sheetId val="18"/>
      <sheetId val="19"/>
      <sheetId val="20"/>
      <sheetId val="21"/>
      <sheetId val="22"/>
      <sheetId val="23"/>
      <sheetId val="24"/>
      <sheetId val="25"/>
      <sheetId val="26"/>
    </sheetIdMap>
  </header>
  <header guid="{B885FB87-6B5D-41B1-AFD5-32A098FE0A7E}" dateTime="2012-03-27T14:04:43" maxSheetId="27" userName="User" r:id="rId7" minRId="3661" maxRId="3734">
    <sheetIdMap count="26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  <sheetId val="14"/>
      <sheetId val="15"/>
      <sheetId val="16"/>
      <sheetId val="17"/>
      <sheetId val="18"/>
      <sheetId val="19"/>
      <sheetId val="20"/>
      <sheetId val="21"/>
      <sheetId val="22"/>
      <sheetId val="23"/>
      <sheetId val="24"/>
      <sheetId val="25"/>
      <sheetId val="26"/>
    </sheetIdMap>
  </header>
  <header guid="{3C606E73-A614-41E5-BE31-53B954AE2957}" dateTime="2012-03-27T14:06:04" maxSheetId="27" userName="User" r:id="rId8">
    <sheetIdMap count="26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  <sheetId val="14"/>
      <sheetId val="15"/>
      <sheetId val="16"/>
      <sheetId val="17"/>
      <sheetId val="18"/>
      <sheetId val="19"/>
      <sheetId val="20"/>
      <sheetId val="21"/>
      <sheetId val="22"/>
      <sheetId val="23"/>
      <sheetId val="24"/>
      <sheetId val="25"/>
      <sheetId val="26"/>
    </sheetIdMap>
  </header>
  <header guid="{3F3B5F38-E925-44E0-AAC1-8F389554F1E7}" dateTime="2012-03-27T14:08:18" maxSheetId="27" userName="User" r:id="rId9">
    <sheetIdMap count="26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  <sheetId val="14"/>
      <sheetId val="15"/>
      <sheetId val="16"/>
      <sheetId val="17"/>
      <sheetId val="18"/>
      <sheetId val="19"/>
      <sheetId val="20"/>
      <sheetId val="21"/>
      <sheetId val="22"/>
      <sheetId val="23"/>
      <sheetId val="24"/>
      <sheetId val="25"/>
      <sheetId val="26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2" sqref="D4">
    <dxf>
      <fill>
        <patternFill patternType="none">
          <bgColor auto="1"/>
        </patternFill>
      </fill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657" sId="26" ref="A1:XFD1" action="deleteRow">
    <rfmt sheetId="26" xfDxf="1" sqref="A1:XFD1" start="0" length="0"/>
    <rfmt sheetId="26" sqref="A1" start="0" length="0">
      <dxf>
        <font>
          <b/>
          <sz val="10"/>
          <color auto="1"/>
          <name val="Arial"/>
          <scheme val="none"/>
        </font>
        <alignment horizontal="center" vertical="top" readingOrder="0"/>
      </dxf>
    </rfmt>
    <rcc rId="0" sId="26" dxf="1">
      <nc r="B1" t="inlineStr">
        <is>
          <t>FPL Turkey Point Uprate Monitoring Project</t>
        </is>
      </nc>
      <ndxf>
        <font>
          <b/>
          <sz val="10"/>
          <color auto="1"/>
          <name val="Arial"/>
          <scheme val="none"/>
        </font>
      </ndxf>
    </rcc>
  </rrc>
  <rrc rId="3658" sId="26" ref="A1:XFD1" action="deleteRow">
    <rfmt sheetId="26" xfDxf="1" sqref="A1:XFD1" start="0" length="0"/>
    <rfmt sheetId="26" sqref="A1" start="0" length="0">
      <dxf>
        <font>
          <b/>
          <sz val="10"/>
          <color auto="1"/>
          <name val="Arial"/>
          <scheme val="none"/>
        </font>
        <alignment horizontal="center" vertical="top" readingOrder="0"/>
      </dxf>
    </rfmt>
    <rcc rId="0" sId="26" dxf="1">
      <nc r="B1" t="inlineStr">
        <is>
          <t xml:space="preserve">Porewater Sept-Dec 2010 Sampling Events </t>
        </is>
      </nc>
      <ndxf>
        <font>
          <b/>
          <sz val="10"/>
          <color auto="1"/>
          <name val="Arial"/>
          <scheme val="none"/>
        </font>
      </ndxf>
    </rcc>
    <rfmt sheetId="26" sqref="AX1" start="0" length="0">
      <dxf>
        <alignment horizontal="center" vertical="top" readingOrder="0"/>
      </dxf>
    </rfmt>
    <rfmt sheetId="26" sqref="AY1" start="0" length="0">
      <dxf>
        <alignment horizontal="center" vertical="top" readingOrder="0"/>
      </dxf>
    </rfmt>
    <rfmt sheetId="26" sqref="AZ1" start="0" length="0">
      <dxf>
        <alignment horizontal="center" vertical="top" readingOrder="0"/>
      </dxf>
    </rfmt>
  </rrc>
  <rrc rId="3659" sId="26" ref="A1:A1048576" action="deleteCol">
    <rfmt sheetId="26" xfDxf="1" sqref="A1:A1048576" start="0" length="0">
      <dxf>
        <font>
          <b/>
          <sz val="10"/>
          <color auto="1"/>
          <name val="Arial"/>
          <scheme val="none"/>
        </font>
        <alignment horizontal="center" readingOrder="0"/>
      </dxf>
    </rfmt>
    <rfmt sheetId="26" sqref="A2" start="0" length="0">
      <dxf>
        <font>
          <sz val="9"/>
          <color auto="1"/>
          <name val="Arial"/>
          <scheme val="none"/>
        </font>
      </dxf>
    </rfmt>
    <rcc rId="0" sId="26" dxf="1">
      <nc r="A3" t="inlineStr">
        <is>
          <t>Field - FT1400</t>
        </is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4" t="inlineStr">
        <is>
          <t>Field - FT1100</t>
        </is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5" t="inlineStr">
        <is>
          <t>Field - FT1500</t>
        </is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6" t="inlineStr">
        <is>
          <t>Field - FT1200</t>
        </is>
      </nc>
      <ndxf>
        <font>
          <sz val="8"/>
          <color auto="1"/>
          <name val="Arial"/>
          <scheme val="none"/>
        </font>
        <numFmt numFmtId="30" formatCode="@"/>
      </ndxf>
    </rcc>
    <rfmt sheetId="26" sqref="A7" start="0" length="0">
      <dxf>
        <font>
          <sz val="8"/>
          <color auto="1"/>
          <name val="Arial"/>
          <scheme val="none"/>
        </font>
        <numFmt numFmtId="30" formatCode="@"/>
      </dxf>
    </rfmt>
    <rcc rId="0" sId="26" dxf="1">
      <nc r="A8">
        <v>200.7</v>
      </nc>
      <ndxf>
        <font>
          <sz val="8"/>
          <color auto="1"/>
          <name val="Arial"/>
          <scheme val="none"/>
        </font>
      </ndxf>
    </rcc>
    <rcc rId="0" sId="26" dxf="1" numFmtId="30">
      <nc r="A9">
        <v>200.7</v>
      </nc>
      <ndxf>
        <font>
          <sz val="8"/>
          <color auto="1"/>
          <name val="Arial"/>
          <scheme val="none"/>
        </font>
        <numFmt numFmtId="30" formatCode="@"/>
      </ndxf>
    </rcc>
    <rcc rId="0" sId="26" dxf="1" numFmtId="30">
      <nc r="A10">
        <v>200.7</v>
      </nc>
      <ndxf>
        <font>
          <sz val="8"/>
          <color auto="1"/>
          <name val="Arial"/>
          <scheme val="none"/>
        </font>
        <numFmt numFmtId="30" formatCode="@"/>
      </ndxf>
    </rcc>
    <rcc rId="0" sId="26" dxf="1" numFmtId="30">
      <nc r="A11">
        <v>200.7</v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12" t="inlineStr">
        <is>
          <t>200.7</t>
        </is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13" t="inlineStr">
        <is>
          <t>200.7</t>
        </is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14" t="inlineStr">
        <is>
          <t>200.7</t>
        </is>
      </nc>
      <ndxf>
        <font>
          <sz val="8"/>
          <color auto="1"/>
          <name val="Arial"/>
          <scheme val="none"/>
        </font>
        <numFmt numFmtId="30" formatCode="@"/>
      </ndxf>
    </rcc>
    <rcc rId="0" sId="26" dxf="1" numFmtId="30">
      <nc r="A15">
        <v>200.7</v>
      </nc>
      <ndxf>
        <font>
          <sz val="8"/>
          <color auto="1"/>
          <name val="Arial"/>
          <scheme val="none"/>
        </font>
        <numFmt numFmtId="30" formatCode="@"/>
      </ndxf>
    </rcc>
    <rcc rId="0" sId="26" dxf="1" numFmtId="30">
      <nc r="A16">
        <v>200.7</v>
      </nc>
      <ndxf>
        <font>
          <sz val="8"/>
          <color auto="1"/>
          <name val="Arial"/>
          <scheme val="none"/>
        </font>
        <numFmt numFmtId="30" formatCode="@"/>
      </ndxf>
    </rcc>
    <rcc rId="0" sId="26" dxf="1" numFmtId="30">
      <nc r="A17">
        <v>200.7</v>
      </nc>
      <ndxf>
        <font>
          <sz val="8"/>
          <color auto="1"/>
          <name val="Arial"/>
          <scheme val="none"/>
        </font>
        <numFmt numFmtId="30" formatCode="@"/>
      </ndxf>
    </rcc>
    <rcc rId="0" sId="26" dxf="1" numFmtId="30">
      <nc r="A18">
        <v>200.7</v>
      </nc>
      <ndxf>
        <font>
          <sz val="8"/>
          <color auto="1"/>
          <name val="Arial"/>
          <scheme val="none"/>
        </font>
        <numFmt numFmtId="30" formatCode="@"/>
      </ndxf>
    </rcc>
    <rcc rId="0" sId="26" dxf="1" numFmtId="30">
      <nc r="A19">
        <v>200.7</v>
      </nc>
      <ndxf>
        <font>
          <sz val="8"/>
          <color auto="1"/>
          <name val="Arial"/>
          <scheme val="none"/>
        </font>
        <numFmt numFmtId="30" formatCode="@"/>
      </ndxf>
    </rcc>
    <rcc rId="0" sId="26" dxf="1" numFmtId="30">
      <nc r="A20">
        <v>200.7</v>
      </nc>
      <ndxf>
        <font>
          <sz val="8"/>
          <color auto="1"/>
          <name val="Arial"/>
          <scheme val="none"/>
        </font>
        <numFmt numFmtId="30" formatCode="@"/>
      </ndxf>
    </rcc>
    <rcc rId="0" sId="26" dxf="1" numFmtId="30">
      <nc r="A21">
        <v>200.7</v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22" t="inlineStr">
        <is>
          <r>
            <t xml:space="preserve">200.7 </t>
          </r>
          <r>
            <rPr>
              <b/>
              <sz val="6"/>
              <rFont val="Arial"/>
              <family val="2"/>
            </rPr>
            <t>(Dissolved)</t>
          </r>
        </is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23" t="inlineStr">
        <is>
          <t>6010/3005</t>
        </is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24" t="inlineStr">
        <is>
          <t>6010/3005</t>
        </is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25" t="inlineStr">
        <is>
          <t>6010/3005</t>
        </is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26" t="inlineStr">
        <is>
          <t>6010/3005</t>
        </is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27" t="inlineStr">
        <is>
          <t>6010/3005</t>
        </is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28" t="inlineStr">
        <is>
          <t>6010/3005</t>
        </is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29" t="inlineStr">
        <is>
          <t>SM 3500 Cr B/D</t>
        </is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30" t="inlineStr">
        <is>
          <t>245.1</t>
        </is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31" t="inlineStr">
        <is>
          <t>300.0</t>
        </is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32" t="inlineStr">
        <is>
          <t>300.0</t>
        </is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33" t="inlineStr">
        <is>
          <t>300.0</t>
        </is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34" t="inlineStr">
        <is>
          <t>300.0</t>
        </is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35" t="inlineStr">
        <is>
          <t>SM4500-NH3 G</t>
        </is>
      </nc>
      <ndxf>
        <font>
          <sz val="8"/>
          <color auto="1"/>
          <name val="Arial"/>
          <scheme val="none"/>
        </font>
      </ndxf>
    </rcc>
    <rcc rId="0" sId="26" dxf="1">
      <nc r="A36" t="inlineStr">
        <is>
          <t>calc</t>
        </is>
      </nc>
      <ndxf>
        <font>
          <sz val="8"/>
          <color auto="1"/>
          <name val="Arial"/>
          <scheme val="none"/>
        </font>
      </ndxf>
    </rcc>
    <rcc rId="0" sId="26" dxf="1">
      <nc r="A37" t="inlineStr">
        <is>
          <t>DEP SOP</t>
        </is>
      </nc>
      <ndxf>
        <font>
          <sz val="8"/>
          <color auto="1"/>
          <name val="Arial"/>
          <scheme val="none"/>
        </font>
      </ndxf>
    </rcc>
    <rcc rId="0" sId="26" dxf="1" numFmtId="30">
      <nc r="A38">
        <v>353.2</v>
      </nc>
      <ndxf>
        <font>
          <sz val="8"/>
          <color auto="1"/>
          <name val="Arial"/>
          <scheme val="none"/>
        </font>
        <numFmt numFmtId="30" formatCode="@"/>
      </ndxf>
    </rcc>
    <rcc rId="0" sId="26" dxf="1" numFmtId="30">
      <nc r="A39">
        <v>351.2</v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40" t="inlineStr">
        <is>
          <t>353.2 &amp; 351.2</t>
        </is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41" t="inlineStr">
        <is>
          <t>SM4500 - P E</t>
        </is>
      </nc>
      <ndxf>
        <font>
          <sz val="8"/>
          <color auto="1"/>
          <name val="Arial"/>
          <scheme val="none"/>
        </font>
        <numFmt numFmtId="30" formatCode="@"/>
      </ndxf>
    </rcc>
    <rcc rId="0" sId="26" dxf="1" numFmtId="30">
      <nc r="A42">
        <v>365.1</v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43" t="inlineStr">
        <is>
          <t>2320B</t>
        </is>
      </nc>
      <ndxf>
        <font>
          <sz val="8"/>
          <color auto="1"/>
          <name val="Arial"/>
          <scheme val="none"/>
        </font>
      </ndxf>
    </rcc>
    <rfmt sheetId="26" sqref="A44" start="0" length="0">
      <dxf>
        <font>
          <sz val="8"/>
          <color auto="1"/>
          <name val="Arial"/>
          <scheme val="none"/>
        </font>
      </dxf>
    </rfmt>
    <rcc rId="0" sId="26" dxf="1">
      <nc r="A45" t="inlineStr">
        <is>
          <t>SM4500-S2 F</t>
        </is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46" t="inlineStr">
        <is>
          <t>2540C</t>
        </is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47" t="inlineStr">
        <is>
          <t>9060</t>
        </is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48" t="inlineStr">
        <is>
          <t>U of M</t>
        </is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49" t="inlineStr">
        <is>
          <t>U of M</t>
        </is>
      </nc>
      <ndxf>
        <font>
          <sz val="8"/>
          <color auto="1"/>
          <name val="Arial"/>
          <scheme val="none"/>
        </font>
      </ndxf>
    </rcc>
    <rcc rId="0" sId="26" dxf="1">
      <nc r="A50" t="inlineStr">
        <is>
          <t>U of M</t>
        </is>
      </nc>
      <ndxf>
        <font>
          <sz val="8"/>
          <color auto="1"/>
          <name val="Arial"/>
          <scheme val="none"/>
        </font>
      </ndxf>
    </rcc>
    <rcc rId="0" sId="26" dxf="1">
      <nc r="A51">
        <v>900</v>
      </nc>
      <ndxf>
        <font>
          <sz val="8"/>
          <color auto="1"/>
          <name val="Arial"/>
          <scheme val="none"/>
        </font>
      </ndxf>
    </rcc>
    <rcc rId="0" sId="26" dxf="1">
      <nc r="A52" t="inlineStr">
        <is>
          <t>PSS78</t>
        </is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53" t="inlineStr">
        <is>
          <t>USGS</t>
        </is>
      </nc>
      <ndxf>
        <font>
          <sz val="8"/>
          <color auto="1"/>
          <name val="Arial"/>
          <scheme val="none"/>
        </font>
        <numFmt numFmtId="30" formatCode="@"/>
      </ndxf>
    </rcc>
    <rcc rId="0" sId="26" dxf="1">
      <nc r="A54" t="inlineStr">
        <is>
          <t>USGS</t>
        </is>
      </nc>
      <ndxf>
        <font>
          <sz val="8"/>
          <color auto="1"/>
          <name val="Arial"/>
          <scheme val="none"/>
        </font>
        <numFmt numFmtId="30" formatCode="@"/>
      </ndxf>
    </rcc>
    <rfmt sheetId="26" sqref="A55" start="0" length="0">
      <dxf>
        <font>
          <sz val="9"/>
          <color auto="1"/>
          <name val="Arial"/>
          <scheme val="none"/>
        </font>
      </dxf>
    </rfmt>
    <rfmt sheetId="26" sqref="A56" start="0" length="0">
      <dxf>
        <font>
          <b val="0"/>
          <sz val="9"/>
          <color auto="1"/>
          <name val="Arial"/>
          <scheme val="none"/>
        </font>
        <alignment horizontal="left" wrapText="1" readingOrder="0"/>
      </dxf>
    </rfmt>
    <rfmt sheetId="26" sqref="A57" start="0" length="0">
      <dxf>
        <font>
          <b val="0"/>
          <sz val="10"/>
          <color auto="1"/>
          <name val="Arial"/>
          <scheme val="none"/>
        </font>
        <alignment horizontal="general" vertical="bottom" readingOrder="0"/>
      </dxf>
    </rfmt>
    <rfmt sheetId="26" sqref="A58" start="0" length="0">
      <dxf>
        <font>
          <b val="0"/>
          <sz val="10"/>
          <color auto="1"/>
          <name val="Arial"/>
          <scheme val="none"/>
        </font>
        <alignment horizontal="general" vertical="bottom" readingOrder="0"/>
      </dxf>
    </rfmt>
    <rfmt sheetId="26" sqref="A59" start="0" length="0">
      <dxf>
        <font>
          <b val="0"/>
          <sz val="10"/>
          <color auto="1"/>
          <name val="Arial"/>
          <scheme val="none"/>
        </font>
        <alignment horizontal="general" vertical="bottom" readingOrder="0"/>
      </dxf>
    </rfmt>
    <rfmt sheetId="26" sqref="A60" start="0" length="0">
      <dxf>
        <font>
          <b val="0"/>
          <sz val="10"/>
          <color auto="1"/>
          <name val="Arial"/>
          <scheme val="none"/>
        </font>
        <alignment horizontal="general" vertical="bottom" readingOrder="0"/>
      </dxf>
    </rfmt>
    <rfmt sheetId="26" sqref="A61" start="0" length="0">
      <dxf>
        <font>
          <b val="0"/>
          <sz val="10"/>
          <color auto="1"/>
          <name val="Arial"/>
          <scheme val="none"/>
        </font>
        <alignment horizontal="general" vertical="bottom" readingOrder="0"/>
      </dxf>
    </rfmt>
    <rfmt sheetId="26" sqref="A62" start="0" length="0">
      <dxf>
        <font>
          <b val="0"/>
          <sz val="10"/>
          <color auto="1"/>
          <name val="Arial"/>
          <scheme val="none"/>
        </font>
        <alignment horizontal="general" vertical="bottom" readingOrder="0"/>
      </dxf>
    </rfmt>
    <rfmt sheetId="26" sqref="A63" start="0" length="0">
      <dxf>
        <alignment horizontal="left" readingOrder="0"/>
      </dxf>
    </rfmt>
  </rrc>
  <rsnm rId="3660" sheetId="26" oldName="[EAI Fall 2011 semi-annual report Tables_KV.xlsx]Sheet1" newName="[EAI Fall 2011 semi-annual report Tables_KV.xlsx]5.2-26 Anal PW Sept 2011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m rId="3661" sheetId="26" source="A1" destination="A2" sourceSheetId="26">
    <rfmt sheetId="26" sqref="A2" start="0" length="0">
      <dxf>
        <font>
          <b/>
          <sz val="10"/>
          <color theme="0"/>
          <name val="Arial"/>
          <scheme val="none"/>
        </font>
        <fill>
          <patternFill patternType="solid">
            <bgColor rgb="FF336699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</rm>
  <rm rId="3662" sheetId="26" source="B1" destination="B2" sourceSheetId="26">
    <rfmt sheetId="26" sqref="B2" start="0" length="0">
      <dxf>
        <font>
          <b/>
          <sz val="10"/>
          <color theme="0"/>
          <name val="Arial"/>
          <scheme val="none"/>
        </font>
        <fill>
          <patternFill patternType="solid">
            <bgColor rgb="FF336699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</rm>
  <rfmt sheetId="26" sqref="A1" start="0" length="0">
    <dxf>
      <font>
        <b/>
        <sz val="10"/>
        <color theme="0"/>
        <name val="Arial"/>
        <scheme val="none"/>
      </font>
      <fill>
        <patternFill patternType="solid">
          <bgColor rgb="FF336699"/>
        </patternFill>
      </fill>
      <alignment horizontal="center" vertical="top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</rfmt>
  <rfmt sheetId="26" sqref="B1" start="0" length="0">
    <dxf>
      <font>
        <b/>
        <sz val="10"/>
        <color theme="0"/>
        <name val="Arial"/>
        <scheme val="none"/>
      </font>
      <fill>
        <patternFill patternType="solid">
          <bgColor rgb="FF336699"/>
        </patternFill>
      </fill>
      <alignment horizontal="center" vertical="top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</rfmt>
  <rcc rId="3663" sId="7">
    <oc r="B1" t="inlineStr">
      <is>
        <t>Mean, Standard Error (SE), Minimum, and Maximum Values for Surface and Bottom Water DO (mg/L) by Transect and Sampling Area</t>
      </is>
    </oc>
    <nc r="B1" t="inlineStr">
      <is>
        <t>Mean, Standard Error (SE), Minimum, and Maximum Values for Surface and Bottom Water Dissolve Oxygen (mg/L) by Transect and Sampling Area</t>
      </is>
    </nc>
  </rcc>
  <rcc rId="3664" sId="9">
    <oc r="B1" t="inlineStr">
      <is>
        <t>Mean, Standard Error (SE), Minimum, and Maximum Values for Surface and Bottom Water ORP (mV) by Transect and Sampling Area</t>
      </is>
    </oc>
    <nc r="B1" t="inlineStr">
      <is>
        <t>Mean, Standard Error (SE), Minimum, and Maximum Values for Surface and Bottom Water Oxidation Reduction Potential (mV) by Transect and Sampling Area</t>
      </is>
    </nc>
  </rcc>
  <rcc rId="3665" sId="11">
    <oc r="H3" t="inlineStr">
      <is>
        <t>Table number updated 11/18/11 CAG</t>
      </is>
    </oc>
    <nc r="H3"/>
  </rcc>
  <rcc rId="3666" sId="11">
    <oc r="H4" t="inlineStr">
      <is>
        <t>New table inserted 11/21/11 MG</t>
      </is>
    </oc>
    <nc r="H4"/>
  </rcc>
  <rcc rId="3667" sId="11">
    <oc r="H5" t="inlineStr">
      <is>
        <t>Table number updated 12/8/11 MSM</t>
      </is>
    </oc>
    <nc r="H5"/>
  </rcc>
  <rcc rId="3668" sId="10">
    <oc r="L5" t="inlineStr">
      <is>
        <t>New table inserted 11/18/11 CAG</t>
      </is>
    </oc>
    <nc r="L5"/>
  </rcc>
  <rcc rId="3669" sId="10">
    <oc r="L6" t="inlineStr">
      <is>
        <t>Table number updated 11/18/11 CAG</t>
      </is>
    </oc>
    <nc r="L6"/>
  </rcc>
  <rcc rId="3670" sId="10">
    <oc r="L7" t="inlineStr">
      <is>
        <t>Table number updated 12/8/11 MSM</t>
      </is>
    </oc>
    <nc r="L7"/>
  </rcc>
  <rcc rId="3671" sId="9">
    <oc r="L6" t="inlineStr">
      <is>
        <t>New table inserted 11/18/11 CAG</t>
      </is>
    </oc>
    <nc r="L6"/>
  </rcc>
  <rcc rId="3672" sId="9">
    <oc r="L7" t="inlineStr">
      <is>
        <t>Table number updated 11/18/11 CAG</t>
      </is>
    </oc>
    <nc r="L7"/>
  </rcc>
  <rcc rId="3673" sId="9">
    <oc r="L8" t="inlineStr">
      <is>
        <t>Table number updated 12/8/11 MSM</t>
      </is>
    </oc>
    <nc r="L8"/>
  </rcc>
  <rcc rId="3674" sId="1">
    <oc r="I3" t="inlineStr">
      <is>
        <t>Table Number Updated 11/18/11 CAG</t>
      </is>
    </oc>
    <nc r="I3"/>
  </rcc>
  <rcc rId="3675" sId="2">
    <oc r="H2" t="inlineStr">
      <is>
        <t>Table Number Updated 11/18/11 CAG</t>
      </is>
    </oc>
    <nc r="H2"/>
  </rcc>
  <rcc rId="3676" sId="3">
    <oc r="H3" t="inlineStr">
      <is>
        <t>New Table inserted 11/18/11 CAG</t>
      </is>
    </oc>
    <nc r="H3"/>
  </rcc>
  <rcc rId="3677" sId="3">
    <oc r="H4" t="inlineStr">
      <is>
        <t>Table number updated 11/18/11 CAG</t>
      </is>
    </oc>
    <nc r="H4"/>
  </rcc>
  <rcc rId="3678" sId="4">
    <oc r="M5" t="inlineStr">
      <is>
        <t>New Table inserted 11/18/11 CAG</t>
      </is>
    </oc>
    <nc r="M5"/>
  </rcc>
  <rcc rId="3679" sId="4">
    <oc r="M6" t="inlineStr">
      <is>
        <t>Table number updated 11/18/11 CAG</t>
      </is>
    </oc>
    <nc r="M6"/>
  </rcc>
  <rcc rId="3680" sId="5">
    <oc r="L6" t="inlineStr">
      <is>
        <t>New table inserted 11/18/11 CAG</t>
      </is>
    </oc>
    <nc r="L6"/>
  </rcc>
  <rcc rId="3681" sId="5">
    <oc r="L7" t="inlineStr">
      <is>
        <t>Table number updated 11/18/11 CAG</t>
      </is>
    </oc>
    <nc r="L7"/>
  </rcc>
  <rcc rId="3682" sId="5">
    <oc r="L8" t="inlineStr">
      <is>
        <t>Table number updated 12/8/11 MSM</t>
      </is>
    </oc>
    <nc r="L8"/>
  </rcc>
  <rcc rId="3683" sId="6">
    <oc r="L6" t="inlineStr">
      <is>
        <t>New tabled inserted 11/18/11 CAG</t>
      </is>
    </oc>
    <nc r="L6"/>
  </rcc>
  <rcc rId="3684" sId="6">
    <oc r="L7" t="inlineStr">
      <is>
        <t>Table number updated 11/18/11 CAG</t>
      </is>
    </oc>
    <nc r="L7"/>
  </rcc>
  <rcc rId="3685" sId="6">
    <oc r="L8" t="inlineStr">
      <is>
        <t>Table number updated 12/8/11 MSM</t>
      </is>
    </oc>
    <nc r="L8"/>
  </rcc>
  <rcc rId="3686" sId="7">
    <oc r="L5" t="inlineStr">
      <is>
        <t>New table inserted 11/18/11 CAG</t>
      </is>
    </oc>
    <nc r="L5"/>
  </rcc>
  <rcc rId="3687" sId="7">
    <oc r="L6" t="inlineStr">
      <is>
        <t>Table number updated 11/18/11 CAG</t>
      </is>
    </oc>
    <nc r="L6"/>
  </rcc>
  <rcc rId="3688" sId="7">
    <oc r="L7" t="inlineStr">
      <is>
        <t>Table number updated 12/8/11 MSM</t>
      </is>
    </oc>
    <nc r="L7"/>
  </rcc>
  <rcc rId="3689" sId="8">
    <oc r="L6" t="inlineStr">
      <is>
        <t>New table inserted 11/18/11 CAG</t>
      </is>
    </oc>
    <nc r="L6"/>
  </rcc>
  <rcc rId="3690" sId="8">
    <oc r="L7" t="inlineStr">
      <is>
        <t>Table number updated 11/18/11 CAG</t>
      </is>
    </oc>
    <nc r="L7"/>
  </rcc>
  <rcc rId="3691" sId="8">
    <oc r="L8" t="inlineStr">
      <is>
        <t>Table number updated 12/8/11 MSM</t>
      </is>
    </oc>
    <nc r="L8"/>
  </rcc>
  <rcc rId="3692" sId="12">
    <oc r="L3" t="inlineStr">
      <is>
        <t>Table updated 11/22/11 MG</t>
      </is>
    </oc>
    <nc r="L3"/>
  </rcc>
  <rcc rId="3693" sId="12">
    <oc r="L4" t="inlineStr">
      <is>
        <t>Table number updated 11/18/11 CAG</t>
      </is>
    </oc>
    <nc r="L4"/>
  </rcc>
  <rcc rId="3694" sId="12">
    <oc r="L5" t="inlineStr">
      <is>
        <t>Table number updated 12/8/11 MSM</t>
      </is>
    </oc>
    <nc r="L5"/>
  </rcc>
  <rfmt sheetId="12" sqref="A2:J3">
    <dxf>
      <fill>
        <patternFill>
          <bgColor rgb="FF336699"/>
        </patternFill>
      </fill>
    </dxf>
  </rfmt>
  <rfmt sheetId="12" sqref="A20:J21">
    <dxf>
      <fill>
        <patternFill>
          <bgColor rgb="FF336699"/>
        </patternFill>
      </fill>
    </dxf>
  </rfmt>
  <rcc rId="3695" sId="13">
    <oc r="G3" t="inlineStr">
      <is>
        <t>Table number updated 11/18/11 CAG</t>
      </is>
    </oc>
    <nc r="G3"/>
  </rcc>
  <rcc rId="3696" sId="13">
    <oc r="G4" t="inlineStr">
      <is>
        <t>New table inserted 11/21/11 MG</t>
      </is>
    </oc>
    <nc r="G4"/>
  </rcc>
  <rcc rId="3697" sId="13">
    <oc r="G5" t="inlineStr">
      <is>
        <t>Table number updated 12/8/11 MSM</t>
      </is>
    </oc>
    <nc r="G5"/>
  </rcc>
  <rcc rId="3698" sId="14">
    <oc r="H3" t="inlineStr">
      <is>
        <t>Table number updated 11/18/11 CAG</t>
      </is>
    </oc>
    <nc r="H3"/>
  </rcc>
  <rcc rId="3699" sId="14">
    <oc r="H4" t="inlineStr">
      <is>
        <t>New table 11/21/11 MG</t>
      </is>
    </oc>
    <nc r="H4"/>
  </rcc>
  <rcc rId="3700" sId="14">
    <oc r="H5" t="inlineStr">
      <is>
        <t>Table number updated 12/8/11 MSM</t>
      </is>
    </oc>
    <nc r="H5"/>
  </rcc>
  <rcc rId="3701" sId="15">
    <oc r="B1" t="inlineStr">
      <is>
        <t xml:space="preserve"> Statistical Analyses of Mean Porewater Conductivity (m/S/cm) Among Transects, Study Areas, and Seasons.  Solid Lines Indicate That Means are Not Significantly Different (p&lt;0.05).</t>
      </is>
    </oc>
    <nc r="B1" t="inlineStr">
      <is>
        <t xml:space="preserve"> Statistical Analyses of Mean Porewater Conductivity (mS/cm) Among Transects, Study Areas, and Seasons.  Solid Lines Indicate That Means are Not Significantly Different (p&lt;0.05).</t>
      </is>
    </nc>
  </rcc>
  <rcc rId="3702" sId="16">
    <oc r="H3" t="inlineStr">
      <is>
        <t>Table number updated 11/18/11 CAG</t>
      </is>
    </oc>
    <nc r="H3"/>
  </rcc>
  <rcc rId="3703" sId="16">
    <oc r="H4" t="inlineStr">
      <is>
        <t>New table inserted 11/21/11 MG</t>
      </is>
    </oc>
    <nc r="H4"/>
  </rcc>
  <rcc rId="3704" sId="16">
    <oc r="H5" t="inlineStr">
      <is>
        <t>Table number updated 12/8/11 MSM</t>
      </is>
    </oc>
    <nc r="H5"/>
  </rcc>
  <rcc rId="3705" sId="15">
    <oc r="L3" t="inlineStr">
      <is>
        <t>Table number updated 11/18/11 CAG</t>
      </is>
    </oc>
    <nc r="L3"/>
  </rcc>
  <rcc rId="3706" sId="15">
    <oc r="L4" t="inlineStr">
      <is>
        <t>Table updated 11/22/11 MG</t>
      </is>
    </oc>
    <nc r="L4"/>
  </rcc>
  <rcc rId="3707" sId="15">
    <oc r="L5" t="inlineStr">
      <is>
        <t>Table updated 12/8/11 MSM</t>
      </is>
    </oc>
    <nc r="L5"/>
  </rcc>
  <rcc rId="3708" sId="17">
    <oc r="L4" t="inlineStr">
      <is>
        <t>Table number updated 11/18/11 CAG</t>
      </is>
    </oc>
    <nc r="L4"/>
  </rcc>
  <rcc rId="3709" sId="17">
    <oc r="L5" t="inlineStr">
      <is>
        <t>Table updated 11/16/11 MG</t>
      </is>
    </oc>
    <nc r="L5"/>
  </rcc>
  <rcc rId="3710" sId="17">
    <oc r="L6" t="inlineStr">
      <is>
        <t>Table number updated 12/8/11 MSM</t>
      </is>
    </oc>
    <nc r="L6"/>
  </rcc>
  <rcc rId="3711" sId="18">
    <oc r="M4" t="inlineStr">
      <is>
        <t>Table number updated 12/8/11 MSM</t>
      </is>
    </oc>
    <nc r="M4"/>
  </rcc>
  <rcc rId="3712" sId="18">
    <oc r="B1" t="inlineStr">
      <is>
        <t>Mean Braun Blauquet Coverage Abundance (BBCA) Scores for Total Macrophytes, Total Seagrass, and Total Macroalgae by Transect, Sampling Area and Event</t>
      </is>
    </oc>
    <nc r="B1" t="inlineStr">
      <is>
        <t>Mean Braun-Blauquet Coverage Abundance (BBCA) Scores for Total Macrophytes, Total Seagrass, and Total Macroalgae by Transect, Sampling Area and Event</t>
      </is>
    </nc>
  </rcc>
  <rcc rId="3713" sId="19">
    <oc r="E3" t="inlineStr">
      <is>
        <t>Table inserted 11/18/11 CAG</t>
      </is>
    </oc>
    <nc r="E3"/>
  </rcc>
  <rcc rId="3714" sId="19">
    <oc r="E4" t="inlineStr">
      <is>
        <t>Table number updated 11/18/11 CAG</t>
      </is>
    </oc>
    <nc r="E4"/>
  </rcc>
  <rcc rId="3715" sId="19">
    <oc r="E5" t="inlineStr">
      <is>
        <t>Table number updated 12/8/11 MSM</t>
      </is>
    </oc>
    <nc r="E5"/>
  </rcc>
  <rcc rId="3716" sId="20">
    <oc r="F5" t="inlineStr">
      <is>
        <t>New tables inserted 11/18/11 CAG</t>
      </is>
    </oc>
    <nc r="F5"/>
  </rcc>
  <rcc rId="3717" sId="20">
    <oc r="F6" t="inlineStr">
      <is>
        <t>Table number updated 11/18/11 CAG</t>
      </is>
    </oc>
    <nc r="F6"/>
  </rcc>
  <rcc rId="3718" sId="20">
    <oc r="F7" t="inlineStr">
      <is>
        <t>Table number updated 12/8/11 MSM</t>
      </is>
    </oc>
    <nc r="F7"/>
  </rcc>
  <rcc rId="3719" sId="21">
    <oc r="K5" t="inlineStr">
      <is>
        <t>Table number updated 12/8/11 MSM</t>
      </is>
    </oc>
    <nc r="K5"/>
  </rcc>
  <rfmt sheetId="22" sqref="A2:F3">
    <dxf>
      <fill>
        <patternFill>
          <bgColor rgb="FF336699"/>
        </patternFill>
      </fill>
    </dxf>
  </rfmt>
  <rcc rId="3720" sId="22">
    <oc r="H6" t="inlineStr">
      <is>
        <t>New table inserted 11/18/11 CAG</t>
      </is>
    </oc>
    <nc r="H6"/>
  </rcc>
  <rcc rId="3721" sId="22">
    <oc r="H7" t="inlineStr">
      <is>
        <t>Table number updated 11/18/11 CAG</t>
      </is>
    </oc>
    <nc r="H7"/>
  </rcc>
  <rcc rId="3722" sId="22">
    <oc r="H8" t="inlineStr">
      <is>
        <t>Table number updated 12/8/11 MSM</t>
      </is>
    </oc>
    <nc r="H8"/>
  </rcc>
  <rcc rId="3723" sId="23">
    <oc r="J5" t="inlineStr">
      <is>
        <t>New table inserted 11/18/11 CAG</t>
      </is>
    </oc>
    <nc r="J5"/>
  </rcc>
  <rcc rId="3724" sId="23">
    <oc r="J6" t="inlineStr">
      <is>
        <t>Table number updated 11/18/11 CAG</t>
      </is>
    </oc>
    <nc r="J6"/>
  </rcc>
  <rcc rId="3725" sId="23">
    <oc r="J7" t="inlineStr">
      <is>
        <t>Table number updated 12/8/11 MSM</t>
      </is>
    </oc>
    <nc r="J7"/>
  </rcc>
  <rcc rId="3726" sId="24">
    <oc r="B1" t="inlineStr">
      <is>
        <t>Comparison of Taxa Collected in Fall 2011, Spring 2011, and Fall 2010 Sampling Events</t>
      </is>
    </oc>
    <nc r="B1" t="inlineStr">
      <is>
        <t>5.2-24. Comparison of Taxa Collected in Fall 2011, Spring 2011, and Fall 2010 Sampling Events</t>
      </is>
    </nc>
  </rcc>
  <rcc rId="3727" sId="24">
    <oc r="K6" t="inlineStr">
      <is>
        <t>New table inserted 11/18/11 CAG</t>
      </is>
    </oc>
    <nc r="K6"/>
  </rcc>
  <rcc rId="3728" sId="24">
    <oc r="K7" t="inlineStr">
      <is>
        <t>Table number updated 11/18/11 CAG</t>
      </is>
    </oc>
    <nc r="K7"/>
  </rcc>
  <rcc rId="3729" sId="24">
    <oc r="K8" t="inlineStr">
      <is>
        <t>Table number updated 12/8/11 MSM</t>
      </is>
    </oc>
    <nc r="K8"/>
  </rcc>
  <rcc rId="3730" sId="25">
    <oc r="S4" t="inlineStr">
      <is>
        <t>New table inserted 12/6/11 MSM</t>
      </is>
    </oc>
    <nc r="S4"/>
  </rcc>
  <rcc rId="3731" sId="25">
    <oc r="S5" t="inlineStr">
      <is>
        <t>Table number updated 11/18/11 CAG</t>
      </is>
    </oc>
    <nc r="S5"/>
  </rcc>
  <rcc rId="3732" sId="25">
    <oc r="S6" t="inlineStr">
      <is>
        <t>Table number updated 12/8/11 MSM</t>
      </is>
    </oc>
    <nc r="S6"/>
  </rcc>
  <rrc rId="3733" sId="26" ref="A1:XFD1" action="insertRow"/>
  <rfmt sheetId="26" sqref="A1" start="0" length="0">
    <dxf>
      <font>
        <b/>
        <sz val="12"/>
        <color rgb="FF000000"/>
        <name val="Arial"/>
        <scheme val="none"/>
      </font>
    </dxf>
  </rfmt>
  <rcc rId="3734" sId="26" xfDxf="1" dxf="1">
    <nc r="A1" t="inlineStr">
      <is>
        <r>
          <t>Table</t>
        </r>
        <r>
          <rPr>
            <b/>
            <sz val="11"/>
            <color rgb="FF000000"/>
            <rFont val="Arial"/>
            <family val="2"/>
          </rPr>
          <t xml:space="preserve"> 5.2-26.  Summary of Porewater Analytical Results from the September 2011 Sampling Event</t>
        </r>
      </is>
    </nc>
    <ndxf>
      <font>
        <b/>
        <sz val="12"/>
        <color rgb="FF000000"/>
        <name val="Arial"/>
        <scheme val="none"/>
      </font>
    </ndxf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899A0855-1E4C-4ABA-ACAE-00009733593A}" action="delete"/>
  <rdn rId="0" localSheetId="1" customView="1" name="Z_899A0855_1E4C_4ABA_ACAE_00009733593A_.wvu.PrintArea" hidden="1" oldHidden="1">
    <formula>'5.2-1 Point Lat-Long'!$A$1:$G$85</formula>
    <oldFormula>'5.2-1 Point Lat-Long'!$A$1:$G$85</oldFormula>
  </rdn>
  <rdn rId="0" localSheetId="2" customView="1" name="Z_899A0855_1E4C_4ABA_ACAE_00009733593A_.wvu.PrintArea" hidden="1" oldHidden="1">
    <formula>'5.2-2 SAV types'!$A$1:$F$10</formula>
    <oldFormula>'5.2-2 SAV types'!$A$1:$F$10</oldFormula>
  </rdn>
  <rdn rId="0" localSheetId="3" customView="1" name="Z_899A0855_1E4C_4ABA_ACAE_00009733593A_.wvu.PrintArea" hidden="1" oldHidden="1">
    <formula>'5.2-3 WQ Depth FINAL'!$A$1:$F$27</formula>
    <oldFormula>'5.2-3 WQ Depth FINAL'!$A$1:$F$27</oldFormula>
  </rdn>
  <rdn rId="0" localSheetId="4" customView="1" name="Z_899A0855_1E4C_4ABA_ACAE_00009733593A_.wvu.PrintArea" hidden="1" oldHidden="1">
    <formula>'5.2-4 WQ Temp FINAL'!$A$1:$J$27</formula>
    <oldFormula>'5.2-4 WQ Temp FINAL'!$A$1:$J$27</oldFormula>
  </rdn>
  <rdn rId="0" localSheetId="5" customView="1" name="Z_899A0855_1E4C_4ABA_ACAE_00009733593A_.wvu.PrintArea" hidden="1" oldHidden="1">
    <formula>'5.2-5 WQ Sp Cond FINAL'!$A$1:$J$27</formula>
    <oldFormula>'5.2-5 WQ Sp Cond FINAL'!$A$1:$J$27</oldFormula>
  </rdn>
  <rdn rId="0" localSheetId="6" customView="1" name="Z_899A0855_1E4C_4ABA_ACAE_00009733593A_.wvu.PrintArea" hidden="1" oldHidden="1">
    <formula>'5.2-6 WQ Salinity FINAL'!$A$1:$J$27</formula>
    <oldFormula>'5.2-6 WQ Salinity FINAL'!$A$1:$J$27</oldFormula>
  </rdn>
  <rdn rId="0" localSheetId="7" customView="1" name="Z_899A0855_1E4C_4ABA_ACAE_00009733593A_.wvu.PrintArea" hidden="1" oldHidden="1">
    <formula>'5.2-7 WQ DO FINAL'!$A$1:$J$27</formula>
    <oldFormula>'5.2-7 WQ DO FINAL'!$A$1:$J$27</oldFormula>
  </rdn>
  <rdn rId="0" localSheetId="8" customView="1" name="Z_899A0855_1E4C_4ABA_ACAE_00009733593A_.wvu.PrintArea" hidden="1" oldHidden="1">
    <formula>'5.2-8 WQ pH FINAL'!$A$1:$J$27</formula>
    <oldFormula>'5.2-8 WQ pH FINAL'!$A$1:$J$27</oldFormula>
  </rdn>
  <rdn rId="0" localSheetId="9" customView="1" name="Z_899A0855_1E4C_4ABA_ACAE_00009733593A_.wvu.PrintArea" hidden="1" oldHidden="1">
    <formula>'5.2-9 WQ ORP FINAL'!$A$1:$J$27</formula>
    <oldFormula>'5.2-9 WQ ORP FINAL'!$A$1:$J$27</oldFormula>
  </rdn>
  <rdn rId="0" localSheetId="10" customView="1" name="Z_899A0855_1E4C_4ABA_ACAE_00009733593A_.wvu.PrintArea" hidden="1" oldHidden="1">
    <formula>'5.2-10 WQ Turbidity FINAL'!$A$1:$J$27</formula>
    <oldFormula>'5.2-10 WQ Turbidity FINAL'!$A$1:$J$27</oldFormula>
  </rdn>
  <rdn rId="0" localSheetId="11" customView="1" name="Z_899A0855_1E4C_4ABA_ACAE_00009733593A_.wvu.PrintArea" hidden="1" oldHidden="1">
    <formula>'5.2-11 PW Temp FINAL'!$A$1:$F$26</formula>
    <oldFormula>'5.2-11 PW Temp FINAL'!$A$1:$F$26</oldFormula>
  </rdn>
  <rdn rId="0" localSheetId="12" customView="1" name="Z_899A0855_1E4C_4ABA_ACAE_00009733593A_.wvu.PrintArea" hidden="1" oldHidden="1">
    <formula>'5.2-12 Stats PW Temp'!$A$1:$J$32</formula>
    <oldFormula>'5.2-12 Stats PW Temp'!$A$1:$J$32</oldFormula>
  </rdn>
  <rdn rId="0" localSheetId="13" customView="1" name="Z_899A0855_1E4C_4ABA_ACAE_00009733593A_.wvu.PrintArea" hidden="1" oldHidden="1">
    <formula>'5.2-13 PW to WQ Temp FINAL'!$A$1:$E$28</formula>
    <oldFormula>'5.2-13 PW to WQ Temp FINAL'!$A$1:$E$28</oldFormula>
  </rdn>
  <rdn rId="0" localSheetId="14" customView="1" name="Z_899A0855_1E4C_4ABA_ACAE_00009733593A_.wvu.PrintArea" hidden="1" oldHidden="1">
    <formula>'5.2-14 PW Sp Cond FINAL'!$A$1:$F$26</formula>
    <oldFormula>'5.2-14 PW Sp Cond FINAL'!$A$1:$F$26</oldFormula>
  </rdn>
  <rdn rId="0" localSheetId="15" customView="1" name="Z_899A0855_1E4C_4ABA_ACAE_00009733593A_.wvu.PrintArea" hidden="1" oldHidden="1">
    <formula>'5.2-15 Stats PW Cond'!$A$1:$J$36</formula>
    <oldFormula>'5.2-15 Stats PW Cond'!$A$1:$J$36</oldFormula>
  </rdn>
  <rdn rId="0" localSheetId="16" customView="1" name="Z_899A0855_1E4C_4ABA_ACAE_00009733593A_.wvu.PrintArea" hidden="1" oldHidden="1">
    <formula>'5.2-16 PW to WQ Sp Cond FINAL'!$A$1:$E$28</formula>
    <oldFormula>'5.2-16 PW to WQ Sp Cond FINAL'!$A$1:$E$28</oldFormula>
  </rdn>
  <rdn rId="0" localSheetId="17" customView="1" name="Z_899A0855_1E4C_4ABA_ACAE_00009733593A_.wvu.PrintArea" hidden="1" oldHidden="1">
    <formula>'5.2-17 SAV Table FINAL'!$A$1:$J$27</formula>
    <oldFormula>'5.2-17 SAV Table FINAL'!$A$1:$J$27</oldFormula>
  </rdn>
  <rdn rId="0" localSheetId="18" customView="1" name="Z_899A0855_1E4C_4ABA_ACAE_00009733593A_.wvu.PrintArea" hidden="1" oldHidden="1">
    <formula>'5.2-18 SAV Multi-year'!$A$1:$K$27</formula>
    <oldFormula>'5.2-18 SAV Multi-year'!$A$1:$K$27</oldFormula>
  </rdn>
  <rdn rId="0" localSheetId="19" customView="1" name="Z_899A0855_1E4C_4ABA_ACAE_00009733593A_.wvu.PrintArea" hidden="1" oldHidden="1">
    <formula>'5.2-19 FTT Taxa list FINAL'!$A$1:$C$76</formula>
    <oldFormula>'5.2-19 FTT Taxa list FINAL'!$A$1:$C$76</oldFormula>
  </rdn>
  <rdn rId="0" localSheetId="19" customView="1" name="Z_899A0855_1E4C_4ABA_ACAE_00009733593A_.wvu.PrintTitles" hidden="1" oldHidden="1">
    <formula>'5.2-19 FTT Taxa list FINAL'!$1:$2</formula>
    <oldFormula>'5.2-19 FTT Taxa list FINAL'!$1:$2</oldFormula>
  </rdn>
  <rdn rId="0" localSheetId="20" customView="1" name="Z_899A0855_1E4C_4ABA_ACAE_00009733593A_.wvu.PrintArea" hidden="1" oldHidden="1">
    <formula>'5.2-20 Taxa num present FINAL'!$A$1:$D$52</formula>
    <oldFormula>'5.2-20 Taxa num present FINAL'!$A$1:$D$52</oldFormula>
  </rdn>
  <rdn rId="0" localSheetId="20" customView="1" name="Z_899A0855_1E4C_4ABA_ACAE_00009733593A_.wvu.PrintTitles" hidden="1" oldHidden="1">
    <formula>'5.2-20 Taxa num present FINAL'!$1:$2</formula>
    <oldFormula>'5.2-20 Taxa num present FINAL'!$1:$2</oldFormula>
  </rdn>
  <rdn rId="0" localSheetId="21" customView="1" name="Z_899A0855_1E4C_4ABA_ACAE_00009733593A_.wvu.PrintArea" hidden="1" oldHidden="1">
    <formula>'5.2-21 Taxa Freq by Trans FINAL'!$A$1:$I$63</formula>
    <oldFormula>'5.2-21 Taxa Freq by Trans FINAL'!$A$1:$I$63</oldFormula>
  </rdn>
  <rdn rId="0" localSheetId="22" customView="1" name="Z_899A0855_1E4C_4ABA_ACAE_00009733593A_.wvu.PrintArea" hidden="1" oldHidden="1">
    <formula>'5.2-22 Min-Max Len FINAL'!$A$1:$F$47</formula>
    <oldFormula>'5.2-22 Min-Max Len FINAL'!$A$1:$F$47</oldFormula>
  </rdn>
  <rdn rId="0" localSheetId="22" customView="1" name="Z_899A0855_1E4C_4ABA_ACAE_00009733593A_.wvu.PrintTitles" hidden="1" oldHidden="1">
    <formula>'5.2-22 Min-Max Len FINAL'!$1:$3</formula>
    <oldFormula>'5.2-22 Min-Max Len FINAL'!$1:$3</oldFormula>
  </rdn>
  <rdn rId="0" localSheetId="23" customView="1" name="Z_899A0855_1E4C_4ABA_ACAE_00009733593A_.wvu.PrintArea" hidden="1" oldHidden="1">
    <formula>'5.2-23 Tax Freq by Area FINAL'!$A$1:$H$55</formula>
    <oldFormula>'5.2-23 Tax Freq by Area FINAL'!$A$1:$H$55</oldFormula>
  </rdn>
  <rdn rId="0" localSheetId="23" customView="1" name="Z_899A0855_1E4C_4ABA_ACAE_00009733593A_.wvu.PrintTitles" hidden="1" oldHidden="1">
    <formula>'5.2-23 Tax Freq by Area FINAL'!$1:$3</formula>
    <oldFormula>'5.2-23 Tax Freq by Area FINAL'!$1:$3</oldFormula>
  </rdn>
  <rdn rId="0" localSheetId="24" customView="1" name="Z_899A0855_1E4C_4ABA_ACAE_00009733593A_.wvu.PrintArea" hidden="1" oldHidden="1">
    <formula>'5.2-24 FTT 2011-2010 compare'!$A$1:$I$78</formula>
    <oldFormula>'5.2-24 FTT 2011-2010 compare'!$A$1:$I$78</oldFormula>
  </rdn>
  <rdn rId="0" localSheetId="24" customView="1" name="Z_899A0855_1E4C_4ABA_ACAE_00009733593A_.wvu.PrintTitles" hidden="1" oldHidden="1">
    <formula>'5.2-24 FTT 2011-2010 compare'!$1:$3</formula>
    <oldFormula>'5.2-24 FTT 2011-2010 compare'!$1:$3</oldFormula>
  </rdn>
  <rdn rId="0" localSheetId="25" customView="1" name="Z_899A0855_1E4C_4ABA_ACAE_00009733593A_.wvu.PrintArea" hidden="1" oldHidden="1">
    <formula>'5.2-25 Light - FINAL'!$A$1:$Q$28</formula>
    <oldFormula>'5.2-25 Light - FINAL'!$A$1:$Q$28</oldFormula>
  </rdn>
  <rcv guid="{899A0855-1E4C-4ABA-ACAE-00009733593A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4.bin"/><Relationship Id="rId2" Type="http://schemas.openxmlformats.org/officeDocument/2006/relationships/printerSettings" Target="../printerSettings/printerSettings53.bin"/><Relationship Id="rId1" Type="http://schemas.openxmlformats.org/officeDocument/2006/relationships/printerSettings" Target="../printerSettings/printerSettings52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0.bin"/><Relationship Id="rId2" Type="http://schemas.openxmlformats.org/officeDocument/2006/relationships/printerSettings" Target="../printerSettings/printerSettings59.bin"/><Relationship Id="rId1" Type="http://schemas.openxmlformats.org/officeDocument/2006/relationships/printerSettings" Target="../printerSettings/printerSettings5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6.bin"/><Relationship Id="rId2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64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9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2.bin"/><Relationship Id="rId2" Type="http://schemas.openxmlformats.org/officeDocument/2006/relationships/printerSettings" Target="../printerSettings/printerSettings71.bin"/><Relationship Id="rId1" Type="http://schemas.openxmlformats.org/officeDocument/2006/relationships/printerSettings" Target="../printerSettings/printerSettings70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5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7.bin"/><Relationship Id="rId1" Type="http://schemas.openxmlformats.org/officeDocument/2006/relationships/printerSettings" Target="../printerSettings/printerSettings7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1"/>
  <sheetViews>
    <sheetView tabSelected="1" view="pageBreakPreview" zoomScaleNormal="100" zoomScaleSheetLayoutView="100" workbookViewId="0"/>
  </sheetViews>
  <sheetFormatPr defaultColWidth="9.140625" defaultRowHeight="15.75" x14ac:dyDescent="0.25"/>
  <cols>
    <col min="1" max="1" width="12.5703125" style="54" customWidth="1"/>
    <col min="2" max="2" width="13" style="53" customWidth="1"/>
    <col min="3" max="3" width="13.7109375" style="53" customWidth="1"/>
    <col min="4" max="4" width="9.140625" style="53"/>
    <col min="5" max="5" width="11" style="53" customWidth="1"/>
    <col min="6" max="6" width="13" style="53" customWidth="1"/>
    <col min="7" max="7" width="13.7109375" style="53" customWidth="1"/>
    <col min="8" max="16384" width="9.140625" style="53"/>
  </cols>
  <sheetData>
    <row r="1" spans="1:7" s="42" customFormat="1" ht="36.75" customHeight="1" x14ac:dyDescent="0.25">
      <c r="A1" s="193" t="s">
        <v>622</v>
      </c>
      <c r="B1" s="233" t="s">
        <v>258</v>
      </c>
      <c r="C1" s="233"/>
      <c r="D1" s="233"/>
      <c r="E1" s="233"/>
      <c r="F1" s="233"/>
      <c r="G1" s="233"/>
    </row>
    <row r="2" spans="1:7" s="50" customFormat="1" ht="21" customHeight="1" x14ac:dyDescent="0.25">
      <c r="A2" s="165" t="s">
        <v>259</v>
      </c>
      <c r="B2" s="165" t="s">
        <v>260</v>
      </c>
      <c r="C2" s="165" t="s">
        <v>261</v>
      </c>
      <c r="D2" s="49"/>
      <c r="E2" s="165" t="s">
        <v>259</v>
      </c>
      <c r="F2" s="165" t="s">
        <v>260</v>
      </c>
      <c r="G2" s="165" t="s">
        <v>261</v>
      </c>
    </row>
    <row r="3" spans="1:7" x14ac:dyDescent="0.25">
      <c r="A3" s="51" t="s">
        <v>262</v>
      </c>
      <c r="B3" s="52">
        <v>25.426319444444445</v>
      </c>
      <c r="C3" s="52">
        <v>80.323441666666668</v>
      </c>
      <c r="E3" s="51" t="s">
        <v>263</v>
      </c>
      <c r="F3" s="52">
        <v>25.372772222222221</v>
      </c>
      <c r="G3" s="52">
        <v>80.307063888888891</v>
      </c>
    </row>
    <row r="4" spans="1:7" x14ac:dyDescent="0.25">
      <c r="A4" s="51" t="s">
        <v>264</v>
      </c>
      <c r="B4" s="52">
        <v>25.423549999999999</v>
      </c>
      <c r="C4" s="52">
        <v>80.323475000000002</v>
      </c>
      <c r="E4" s="51" t="s">
        <v>265</v>
      </c>
      <c r="F4" s="52">
        <v>25.371713888888888</v>
      </c>
      <c r="G4" s="52">
        <v>80.307822222222228</v>
      </c>
    </row>
    <row r="5" spans="1:7" x14ac:dyDescent="0.25">
      <c r="A5" s="51" t="s">
        <v>266</v>
      </c>
      <c r="B5" s="52">
        <v>25.42296111111111</v>
      </c>
      <c r="C5" s="52">
        <v>80.323458333333335</v>
      </c>
      <c r="E5" s="51" t="s">
        <v>267</v>
      </c>
      <c r="F5" s="52">
        <v>25.370208333333334</v>
      </c>
      <c r="G5" s="52">
        <v>80.308883333333327</v>
      </c>
    </row>
    <row r="6" spans="1:7" x14ac:dyDescent="0.25">
      <c r="A6" s="51" t="s">
        <v>268</v>
      </c>
      <c r="B6" s="52">
        <v>25.418883333333333</v>
      </c>
      <c r="C6" s="52">
        <v>80.323466666666661</v>
      </c>
      <c r="E6" s="51" t="s">
        <v>269</v>
      </c>
      <c r="F6" s="52">
        <v>25.368219444444446</v>
      </c>
      <c r="G6" s="52">
        <v>80.310297222222218</v>
      </c>
    </row>
    <row r="7" spans="1:7" x14ac:dyDescent="0.25">
      <c r="A7" s="51" t="s">
        <v>270</v>
      </c>
      <c r="B7" s="52">
        <v>25.41663611111111</v>
      </c>
      <c r="C7" s="52">
        <v>80.323433333333327</v>
      </c>
      <c r="E7" s="51" t="s">
        <v>271</v>
      </c>
      <c r="F7" s="52">
        <v>25.366919444444445</v>
      </c>
      <c r="G7" s="52">
        <v>80.311216666666667</v>
      </c>
    </row>
    <row r="8" spans="1:7" x14ac:dyDescent="0.25">
      <c r="A8" s="51" t="s">
        <v>272</v>
      </c>
      <c r="B8" s="52">
        <v>25.416436111111111</v>
      </c>
      <c r="C8" s="52">
        <v>80.323441666666668</v>
      </c>
      <c r="E8" s="51" t="s">
        <v>273</v>
      </c>
      <c r="F8" s="52">
        <v>25.364902777777779</v>
      </c>
      <c r="G8" s="52">
        <v>80.312650000000005</v>
      </c>
    </row>
    <row r="9" spans="1:7" x14ac:dyDescent="0.25">
      <c r="A9" s="51" t="s">
        <v>274</v>
      </c>
      <c r="B9" s="52">
        <v>25.412166666666668</v>
      </c>
      <c r="C9" s="52">
        <v>80.323449999999994</v>
      </c>
      <c r="E9" s="51" t="s">
        <v>275</v>
      </c>
      <c r="F9" s="52">
        <v>25.363344444444444</v>
      </c>
      <c r="G9" s="52">
        <v>80.313747222222219</v>
      </c>
    </row>
    <row r="10" spans="1:7" x14ac:dyDescent="0.25">
      <c r="A10" s="51" t="s">
        <v>276</v>
      </c>
      <c r="B10" s="52">
        <v>25.410744444444443</v>
      </c>
      <c r="C10" s="52">
        <v>80.323441666666668</v>
      </c>
      <c r="E10" s="51" t="s">
        <v>277</v>
      </c>
      <c r="F10" s="52">
        <v>25.360091666666666</v>
      </c>
      <c r="G10" s="52">
        <v>80.316038888888883</v>
      </c>
    </row>
    <row r="11" spans="1:7" x14ac:dyDescent="0.25">
      <c r="A11" s="51" t="s">
        <v>278</v>
      </c>
      <c r="B11" s="52">
        <v>25.427694444444445</v>
      </c>
      <c r="C11" s="52">
        <v>80.320949999999996</v>
      </c>
      <c r="E11" s="51" t="s">
        <v>279</v>
      </c>
      <c r="F11" s="52">
        <v>25.37296388888889</v>
      </c>
      <c r="G11" s="52">
        <v>80.303880555555551</v>
      </c>
    </row>
    <row r="12" spans="1:7" x14ac:dyDescent="0.25">
      <c r="A12" s="51" t="s">
        <v>280</v>
      </c>
      <c r="B12" s="52">
        <v>25.423352777777779</v>
      </c>
      <c r="C12" s="52">
        <v>80.320969444444444</v>
      </c>
      <c r="E12" s="51" t="s">
        <v>281</v>
      </c>
      <c r="F12" s="52">
        <v>25.370883333333332</v>
      </c>
      <c r="G12" s="52">
        <v>80.305383333333339</v>
      </c>
    </row>
    <row r="13" spans="1:7" x14ac:dyDescent="0.25">
      <c r="A13" s="51" t="s">
        <v>282</v>
      </c>
      <c r="B13" s="52">
        <v>25.421155555555554</v>
      </c>
      <c r="C13" s="52">
        <v>80.320963888888883</v>
      </c>
      <c r="E13" s="51" t="s">
        <v>283</v>
      </c>
      <c r="F13" s="52">
        <v>25.368075000000001</v>
      </c>
      <c r="G13" s="52">
        <v>80.307397222222221</v>
      </c>
    </row>
    <row r="14" spans="1:7" x14ac:dyDescent="0.25">
      <c r="A14" s="51" t="s">
        <v>284</v>
      </c>
      <c r="B14" s="52">
        <v>25.42048888888889</v>
      </c>
      <c r="C14" s="52">
        <v>80.320955555555557</v>
      </c>
      <c r="E14" s="51" t="s">
        <v>285</v>
      </c>
      <c r="F14" s="52">
        <v>25.367022222222221</v>
      </c>
      <c r="G14" s="52">
        <v>80.308161111111104</v>
      </c>
    </row>
    <row r="15" spans="1:7" x14ac:dyDescent="0.25">
      <c r="A15" s="51" t="s">
        <v>286</v>
      </c>
      <c r="B15" s="52">
        <v>25.417497222222224</v>
      </c>
      <c r="C15" s="52">
        <v>80.32094444444445</v>
      </c>
      <c r="E15" s="51" t="s">
        <v>287</v>
      </c>
      <c r="F15" s="52">
        <v>25.364813888888889</v>
      </c>
      <c r="G15" s="52">
        <v>80.309655555555551</v>
      </c>
    </row>
    <row r="16" spans="1:7" x14ac:dyDescent="0.25">
      <c r="A16" s="51" t="s">
        <v>288</v>
      </c>
      <c r="B16" s="52">
        <v>25.41513611111111</v>
      </c>
      <c r="C16" s="52">
        <v>80.32094444444445</v>
      </c>
      <c r="E16" s="51" t="s">
        <v>289</v>
      </c>
      <c r="F16" s="52">
        <v>25.363441666666667</v>
      </c>
      <c r="G16" s="52">
        <v>80.310647222222215</v>
      </c>
    </row>
    <row r="17" spans="1:7" x14ac:dyDescent="0.25">
      <c r="A17" s="51" t="s">
        <v>290</v>
      </c>
      <c r="B17" s="52">
        <v>25.413063888888889</v>
      </c>
      <c r="C17" s="52">
        <v>80.32094444444445</v>
      </c>
      <c r="E17" s="51" t="s">
        <v>291</v>
      </c>
      <c r="F17" s="52">
        <v>25.361588888888889</v>
      </c>
      <c r="G17" s="52">
        <v>80.311961111111117</v>
      </c>
    </row>
    <row r="18" spans="1:7" x14ac:dyDescent="0.25">
      <c r="A18" s="51" t="s">
        <v>292</v>
      </c>
      <c r="B18" s="52">
        <v>25.411300000000001</v>
      </c>
      <c r="C18" s="52">
        <v>80.320949999999996</v>
      </c>
      <c r="E18" s="51" t="s">
        <v>293</v>
      </c>
      <c r="F18" s="52">
        <v>25.358858333333334</v>
      </c>
      <c r="G18" s="52">
        <v>80.313913888888891</v>
      </c>
    </row>
    <row r="19" spans="1:7" x14ac:dyDescent="0.25">
      <c r="A19" s="51" t="s">
        <v>294</v>
      </c>
      <c r="B19" s="52">
        <v>25.426683333333333</v>
      </c>
      <c r="C19" s="52">
        <v>80.315972222222229</v>
      </c>
      <c r="E19" s="51" t="s">
        <v>295</v>
      </c>
      <c r="F19" s="52">
        <v>25.369427777777776</v>
      </c>
      <c r="G19" s="52">
        <v>80.300463888888885</v>
      </c>
    </row>
    <row r="20" spans="1:7" x14ac:dyDescent="0.25">
      <c r="A20" s="51" t="s">
        <v>296</v>
      </c>
      <c r="B20" s="52">
        <v>25.425450000000001</v>
      </c>
      <c r="C20" s="52">
        <v>80.315972222222229</v>
      </c>
      <c r="E20" s="51" t="s">
        <v>297</v>
      </c>
      <c r="F20" s="52">
        <v>25.368761111111112</v>
      </c>
      <c r="G20" s="52">
        <v>80.300938888888894</v>
      </c>
    </row>
    <row r="21" spans="1:7" x14ac:dyDescent="0.25">
      <c r="A21" s="51" t="s">
        <v>298</v>
      </c>
      <c r="B21" s="52">
        <v>25.422647222222221</v>
      </c>
      <c r="C21" s="52">
        <v>80.315972222222229</v>
      </c>
      <c r="E21" s="51" t="s">
        <v>299</v>
      </c>
      <c r="F21" s="52">
        <v>25.366194444444446</v>
      </c>
      <c r="G21" s="52">
        <v>80.302733333333336</v>
      </c>
    </row>
    <row r="22" spans="1:7" x14ac:dyDescent="0.25">
      <c r="A22" s="51" t="s">
        <v>300</v>
      </c>
      <c r="B22" s="52">
        <v>25.419072222222223</v>
      </c>
      <c r="C22" s="52">
        <v>80.315972222222229</v>
      </c>
      <c r="E22" s="51" t="s">
        <v>301</v>
      </c>
      <c r="F22" s="52">
        <v>25.364127777777778</v>
      </c>
      <c r="G22" s="52">
        <v>80.304205555555555</v>
      </c>
    </row>
    <row r="23" spans="1:7" x14ac:dyDescent="0.25">
      <c r="A23" s="51" t="s">
        <v>302</v>
      </c>
      <c r="B23" s="52">
        <v>25.417086111111111</v>
      </c>
      <c r="C23" s="52">
        <v>80.315972222222229</v>
      </c>
      <c r="E23" s="51" t="s">
        <v>303</v>
      </c>
      <c r="F23" s="52">
        <v>25.361897222222222</v>
      </c>
      <c r="G23" s="52">
        <v>80.305797222222225</v>
      </c>
    </row>
    <row r="24" spans="1:7" x14ac:dyDescent="0.25">
      <c r="A24" s="51" t="s">
        <v>304</v>
      </c>
      <c r="B24" s="52">
        <v>25.416255555555555</v>
      </c>
      <c r="C24" s="52">
        <v>80.315972222222229</v>
      </c>
      <c r="E24" s="51" t="s">
        <v>305</v>
      </c>
      <c r="F24" s="52">
        <v>25.361461111111112</v>
      </c>
      <c r="G24" s="52">
        <v>80.30609444444444</v>
      </c>
    </row>
    <row r="25" spans="1:7" x14ac:dyDescent="0.25">
      <c r="A25" s="51" t="s">
        <v>306</v>
      </c>
      <c r="B25" s="52">
        <v>25.412938888888888</v>
      </c>
      <c r="C25" s="52">
        <v>80.315972222222229</v>
      </c>
      <c r="E25" s="51" t="s">
        <v>307</v>
      </c>
      <c r="F25" s="52">
        <v>25.360036111111111</v>
      </c>
      <c r="G25" s="52">
        <v>80.307102777777772</v>
      </c>
    </row>
    <row r="26" spans="1:7" x14ac:dyDescent="0.25">
      <c r="A26" s="51" t="s">
        <v>308</v>
      </c>
      <c r="B26" s="52">
        <v>25.410972222222224</v>
      </c>
      <c r="C26" s="52">
        <v>80.315972222222229</v>
      </c>
      <c r="E26" s="51" t="s">
        <v>309</v>
      </c>
      <c r="F26" s="52">
        <v>25.357427777777779</v>
      </c>
      <c r="G26" s="52">
        <v>80.308963888888883</v>
      </c>
    </row>
    <row r="27" spans="1:7" x14ac:dyDescent="0.25">
      <c r="A27" s="51" t="s">
        <v>310</v>
      </c>
      <c r="B27" s="52">
        <v>25.427755555555557</v>
      </c>
      <c r="C27" s="52">
        <v>80.305997222222217</v>
      </c>
      <c r="E27" s="51" t="s">
        <v>311</v>
      </c>
      <c r="F27" s="52">
        <v>25.365694444444443</v>
      </c>
      <c r="G27" s="52">
        <v>80.291469444444445</v>
      </c>
    </row>
    <row r="28" spans="1:7" x14ac:dyDescent="0.25">
      <c r="A28" s="51" t="s">
        <v>312</v>
      </c>
      <c r="B28" s="52">
        <v>25.425194444444443</v>
      </c>
      <c r="C28" s="52">
        <v>80.305997222222217</v>
      </c>
      <c r="E28" s="51" t="s">
        <v>313</v>
      </c>
      <c r="F28" s="52">
        <v>25.364255555555555</v>
      </c>
      <c r="G28" s="52">
        <v>80.292511111111111</v>
      </c>
    </row>
    <row r="29" spans="1:7" x14ac:dyDescent="0.25">
      <c r="A29" s="51" t="s">
        <v>314</v>
      </c>
      <c r="B29" s="52">
        <v>25.422069444444446</v>
      </c>
      <c r="C29" s="52">
        <v>80.305997222222217</v>
      </c>
      <c r="E29" s="51" t="s">
        <v>315</v>
      </c>
      <c r="F29" s="52">
        <v>25.361538888888887</v>
      </c>
      <c r="G29" s="52">
        <v>80.294391666666669</v>
      </c>
    </row>
    <row r="30" spans="1:7" x14ac:dyDescent="0.25">
      <c r="A30" s="51" t="s">
        <v>316</v>
      </c>
      <c r="B30" s="52">
        <v>25.419091666666667</v>
      </c>
      <c r="C30" s="52">
        <v>80.305997222222217</v>
      </c>
      <c r="E30" s="51" t="s">
        <v>317</v>
      </c>
      <c r="F30" s="52">
        <v>25.359347222222222</v>
      </c>
      <c r="G30" s="52">
        <v>80.295980555555559</v>
      </c>
    </row>
    <row r="31" spans="1:7" x14ac:dyDescent="0.25">
      <c r="A31" s="51" t="s">
        <v>318</v>
      </c>
      <c r="B31" s="52">
        <v>25.416888888888888</v>
      </c>
      <c r="C31" s="52">
        <v>80.305997222222217</v>
      </c>
      <c r="E31" s="51" t="s">
        <v>319</v>
      </c>
      <c r="F31" s="52">
        <v>25.358947222222223</v>
      </c>
      <c r="G31" s="52">
        <v>80.296263888888888</v>
      </c>
    </row>
    <row r="32" spans="1:7" x14ac:dyDescent="0.25">
      <c r="A32" s="51" t="s">
        <v>320</v>
      </c>
      <c r="B32" s="52">
        <v>25.415936111111112</v>
      </c>
      <c r="C32" s="52">
        <v>80.305997222222217</v>
      </c>
      <c r="E32" s="51" t="s">
        <v>321</v>
      </c>
      <c r="F32" s="52">
        <v>25.355716666666666</v>
      </c>
      <c r="G32" s="52">
        <v>80.298530555555558</v>
      </c>
    </row>
    <row r="33" spans="1:7" x14ac:dyDescent="0.25">
      <c r="A33" s="51" t="s">
        <v>322</v>
      </c>
      <c r="B33" s="52">
        <v>25.413105555555557</v>
      </c>
      <c r="C33" s="52">
        <v>80.305997222222217</v>
      </c>
      <c r="E33" s="51" t="s">
        <v>323</v>
      </c>
      <c r="F33" s="52">
        <v>25.354344444444443</v>
      </c>
      <c r="G33" s="52">
        <v>80.299527777777783</v>
      </c>
    </row>
    <row r="34" spans="1:7" x14ac:dyDescent="0.25">
      <c r="A34" s="51" t="s">
        <v>324</v>
      </c>
      <c r="B34" s="52">
        <v>25.411733333333334</v>
      </c>
      <c r="C34" s="52">
        <v>80.305997222222217</v>
      </c>
      <c r="E34" s="51" t="s">
        <v>325</v>
      </c>
      <c r="F34" s="52">
        <v>25.352316666666667</v>
      </c>
      <c r="G34" s="52">
        <v>80.30095</v>
      </c>
    </row>
    <row r="35" spans="1:7" x14ac:dyDescent="0.25">
      <c r="A35" s="51" t="s">
        <v>326</v>
      </c>
      <c r="B35" s="52">
        <v>25.427375000000001</v>
      </c>
      <c r="C35" s="52">
        <v>80.296072222222222</v>
      </c>
      <c r="E35" s="51" t="s">
        <v>327</v>
      </c>
      <c r="F35" s="52">
        <v>25.360280555555555</v>
      </c>
      <c r="G35" s="52">
        <v>80.283386111111113</v>
      </c>
    </row>
    <row r="36" spans="1:7" x14ac:dyDescent="0.25">
      <c r="A36" s="51" t="s">
        <v>328</v>
      </c>
      <c r="B36" s="52">
        <v>25.423525000000001</v>
      </c>
      <c r="C36" s="52">
        <v>80.296072222222222</v>
      </c>
      <c r="E36" s="51" t="s">
        <v>329</v>
      </c>
      <c r="F36" s="52">
        <v>25.358316666666667</v>
      </c>
      <c r="G36" s="52">
        <v>80.284830555555558</v>
      </c>
    </row>
    <row r="37" spans="1:7" x14ac:dyDescent="0.25">
      <c r="A37" s="51" t="s">
        <v>330</v>
      </c>
      <c r="B37" s="52">
        <v>25.422013888888888</v>
      </c>
      <c r="C37" s="52">
        <v>80.296072222222222</v>
      </c>
      <c r="E37" s="51" t="s">
        <v>331</v>
      </c>
      <c r="F37" s="52">
        <v>25.356877777777779</v>
      </c>
      <c r="G37" s="52">
        <v>80.285883333333331</v>
      </c>
    </row>
    <row r="38" spans="1:7" x14ac:dyDescent="0.25">
      <c r="A38" s="51" t="s">
        <v>332</v>
      </c>
      <c r="B38" s="52">
        <v>25.420705555555557</v>
      </c>
      <c r="C38" s="52">
        <v>80.296072222222222</v>
      </c>
      <c r="E38" s="51" t="s">
        <v>333</v>
      </c>
      <c r="F38" s="52">
        <v>25.354719444444445</v>
      </c>
      <c r="G38" s="52">
        <v>80.287486111111107</v>
      </c>
    </row>
    <row r="39" spans="1:7" x14ac:dyDescent="0.25">
      <c r="A39" s="51" t="s">
        <v>334</v>
      </c>
      <c r="B39" s="52">
        <v>25.418630555555556</v>
      </c>
      <c r="C39" s="52">
        <v>80.296072222222222</v>
      </c>
      <c r="E39" s="51" t="s">
        <v>335</v>
      </c>
      <c r="F39" s="52">
        <v>25.352722222222223</v>
      </c>
      <c r="G39" s="52">
        <v>80.288977777777774</v>
      </c>
    </row>
    <row r="40" spans="1:7" x14ac:dyDescent="0.25">
      <c r="A40" s="51" t="s">
        <v>336</v>
      </c>
      <c r="B40" s="52">
        <v>25.415730555555555</v>
      </c>
      <c r="C40" s="52">
        <v>80.296072222222222</v>
      </c>
      <c r="E40" s="51" t="s">
        <v>337</v>
      </c>
      <c r="F40" s="52">
        <v>25.351652777777776</v>
      </c>
      <c r="G40" s="52">
        <v>80.289761111111105</v>
      </c>
    </row>
    <row r="41" spans="1:7" x14ac:dyDescent="0.25">
      <c r="A41" s="51" t="s">
        <v>338</v>
      </c>
      <c r="B41" s="52">
        <v>25.413122222222221</v>
      </c>
      <c r="C41" s="52">
        <v>80.296072222222222</v>
      </c>
      <c r="E41" s="51" t="s">
        <v>339</v>
      </c>
      <c r="F41" s="52">
        <v>25.349461111111111</v>
      </c>
      <c r="G41" s="52">
        <v>80.291397222222216</v>
      </c>
    </row>
    <row r="42" spans="1:7" x14ac:dyDescent="0.25">
      <c r="A42" s="51" t="s">
        <v>340</v>
      </c>
      <c r="B42" s="52">
        <v>25.410169444444445</v>
      </c>
      <c r="C42" s="52">
        <v>80.296072222222222</v>
      </c>
      <c r="E42" s="51" t="s">
        <v>341</v>
      </c>
      <c r="F42" s="52">
        <v>25.347669444444445</v>
      </c>
      <c r="G42" s="52">
        <v>80.292725000000004</v>
      </c>
    </row>
    <row r="43" spans="1:7" x14ac:dyDescent="0.25">
      <c r="A43" s="53"/>
    </row>
    <row r="44" spans="1:7" s="42" customFormat="1" ht="36.75" customHeight="1" x14ac:dyDescent="0.25">
      <c r="A44" s="193" t="s">
        <v>622</v>
      </c>
      <c r="B44" s="233" t="s">
        <v>258</v>
      </c>
      <c r="C44" s="233"/>
      <c r="D44" s="233"/>
      <c r="E44" s="233"/>
      <c r="F44" s="233"/>
      <c r="G44" s="233"/>
    </row>
    <row r="45" spans="1:7" s="50" customFormat="1" ht="21" customHeight="1" x14ac:dyDescent="0.25">
      <c r="A45" s="165" t="s">
        <v>259</v>
      </c>
      <c r="B45" s="165" t="s">
        <v>260</v>
      </c>
      <c r="C45" s="165" t="s">
        <v>261</v>
      </c>
      <c r="D45" s="49"/>
      <c r="E45" s="165" t="s">
        <v>259</v>
      </c>
      <c r="F45" s="165" t="s">
        <v>260</v>
      </c>
      <c r="G45" s="165" t="s">
        <v>261</v>
      </c>
    </row>
    <row r="46" spans="1:7" x14ac:dyDescent="0.25">
      <c r="A46" s="51" t="s">
        <v>342</v>
      </c>
      <c r="B46" s="52">
        <v>25.352113888888891</v>
      </c>
      <c r="C46" s="52">
        <v>80.324508333333327</v>
      </c>
      <c r="E46" s="51" t="s">
        <v>343</v>
      </c>
      <c r="F46" s="52">
        <v>25.283608333333333</v>
      </c>
      <c r="G46" s="52">
        <v>80.389947222222219</v>
      </c>
    </row>
    <row r="47" spans="1:7" x14ac:dyDescent="0.25">
      <c r="A47" s="51" t="s">
        <v>344</v>
      </c>
      <c r="B47" s="52">
        <v>25.350336111111112</v>
      </c>
      <c r="C47" s="52">
        <v>80.325858333333329</v>
      </c>
      <c r="E47" s="51" t="s">
        <v>345</v>
      </c>
      <c r="F47" s="52">
        <v>25.282027777777778</v>
      </c>
      <c r="G47" s="52">
        <v>80.391088888888888</v>
      </c>
    </row>
    <row r="48" spans="1:7" x14ac:dyDescent="0.25">
      <c r="A48" s="51" t="s">
        <v>346</v>
      </c>
      <c r="B48" s="52">
        <v>25.348344444444443</v>
      </c>
      <c r="C48" s="52">
        <v>80.327305555555554</v>
      </c>
      <c r="E48" s="51" t="s">
        <v>347</v>
      </c>
      <c r="F48" s="52">
        <v>25.280958333333334</v>
      </c>
      <c r="G48" s="52">
        <v>80.391855555555551</v>
      </c>
    </row>
    <row r="49" spans="1:7" x14ac:dyDescent="0.25">
      <c r="A49" s="51" t="s">
        <v>348</v>
      </c>
      <c r="B49" s="52">
        <v>25.346711111111112</v>
      </c>
      <c r="C49" s="52">
        <v>80.328538888888886</v>
      </c>
      <c r="E49" s="51" t="s">
        <v>349</v>
      </c>
      <c r="F49" s="52">
        <v>25.278433333333332</v>
      </c>
      <c r="G49" s="52">
        <v>80.393683333333328</v>
      </c>
    </row>
    <row r="50" spans="1:7" x14ac:dyDescent="0.25">
      <c r="A50" s="51" t="s">
        <v>350</v>
      </c>
      <c r="B50" s="52">
        <v>25.343997222222221</v>
      </c>
      <c r="C50" s="52">
        <v>80.330550000000002</v>
      </c>
      <c r="E50" s="51" t="s">
        <v>351</v>
      </c>
      <c r="F50" s="52">
        <v>25.277619444444444</v>
      </c>
      <c r="G50" s="52">
        <v>80.394263888888887</v>
      </c>
    </row>
    <row r="51" spans="1:7" x14ac:dyDescent="0.25">
      <c r="A51" s="51" t="s">
        <v>352</v>
      </c>
      <c r="B51" s="52">
        <v>25.341716666666667</v>
      </c>
      <c r="C51" s="52">
        <v>80.332238888888895</v>
      </c>
      <c r="E51" s="51" t="s">
        <v>353</v>
      </c>
      <c r="F51" s="52">
        <v>25.275758333333332</v>
      </c>
      <c r="G51" s="52">
        <v>80.395605555555562</v>
      </c>
    </row>
    <row r="52" spans="1:7" x14ac:dyDescent="0.25">
      <c r="A52" s="51" t="s">
        <v>354</v>
      </c>
      <c r="B52" s="52">
        <v>25.340891666666668</v>
      </c>
      <c r="C52" s="52">
        <v>80.332836111111106</v>
      </c>
      <c r="E52" s="51" t="s">
        <v>355</v>
      </c>
      <c r="F52" s="52">
        <v>25.273566666666667</v>
      </c>
      <c r="G52" s="52">
        <v>80.397177777777785</v>
      </c>
    </row>
    <row r="53" spans="1:7" x14ac:dyDescent="0.25">
      <c r="A53" s="51" t="s">
        <v>356</v>
      </c>
      <c r="B53" s="52">
        <v>25.339269444444444</v>
      </c>
      <c r="C53" s="52">
        <v>80.334050000000005</v>
      </c>
      <c r="E53" s="51" t="s">
        <v>357</v>
      </c>
      <c r="F53" s="52">
        <v>25.271349999999998</v>
      </c>
      <c r="G53" s="52">
        <v>80.398794444444448</v>
      </c>
    </row>
    <row r="54" spans="1:7" x14ac:dyDescent="0.25">
      <c r="A54" s="51" t="s">
        <v>358</v>
      </c>
      <c r="B54" s="52">
        <v>25.350508333333334</v>
      </c>
      <c r="C54" s="52">
        <v>80.322883333333337</v>
      </c>
      <c r="E54" s="51" t="s">
        <v>359</v>
      </c>
      <c r="F54" s="52">
        <v>25.282550000000001</v>
      </c>
      <c r="G54" s="52">
        <v>80.387927777777776</v>
      </c>
    </row>
    <row r="55" spans="1:7" x14ac:dyDescent="0.25">
      <c r="A55" s="51" t="s">
        <v>360</v>
      </c>
      <c r="B55" s="52">
        <v>25.348316666666665</v>
      </c>
      <c r="C55" s="52">
        <v>80.3245</v>
      </c>
      <c r="E55" s="51" t="s">
        <v>361</v>
      </c>
      <c r="F55" s="52">
        <v>25.280347222222222</v>
      </c>
      <c r="G55" s="52">
        <v>80.389508333333339</v>
      </c>
    </row>
    <row r="56" spans="1:7" x14ac:dyDescent="0.25">
      <c r="A56" s="51" t="s">
        <v>362</v>
      </c>
      <c r="B56" s="52">
        <v>25.346625</v>
      </c>
      <c r="C56" s="52">
        <v>80.32575277777778</v>
      </c>
      <c r="E56" s="51" t="s">
        <v>363</v>
      </c>
      <c r="F56" s="52">
        <v>25.27996388888889</v>
      </c>
      <c r="G56" s="52">
        <v>80.38977777777778</v>
      </c>
    </row>
    <row r="57" spans="1:7" x14ac:dyDescent="0.25">
      <c r="A57" s="51" t="s">
        <v>364</v>
      </c>
      <c r="B57" s="52">
        <v>25.344261111111113</v>
      </c>
      <c r="C57" s="52">
        <v>80.32749444444444</v>
      </c>
      <c r="E57" s="51" t="s">
        <v>365</v>
      </c>
      <c r="F57" s="52">
        <v>25.278205555555555</v>
      </c>
      <c r="G57" s="52">
        <v>80.391027777777779</v>
      </c>
    </row>
    <row r="58" spans="1:7" x14ac:dyDescent="0.25">
      <c r="A58" s="51" t="s">
        <v>366</v>
      </c>
      <c r="B58" s="52">
        <v>25.343463888888888</v>
      </c>
      <c r="C58" s="52">
        <v>80.328074999999998</v>
      </c>
      <c r="E58" s="51" t="s">
        <v>367</v>
      </c>
      <c r="F58" s="52">
        <v>25.275869444444446</v>
      </c>
      <c r="G58" s="52">
        <v>80.392716666666672</v>
      </c>
    </row>
    <row r="59" spans="1:7" x14ac:dyDescent="0.25">
      <c r="A59" s="51" t="s">
        <v>368</v>
      </c>
      <c r="B59" s="52">
        <v>25.342022222222223</v>
      </c>
      <c r="C59" s="52">
        <v>80.329138888888892</v>
      </c>
      <c r="E59" s="51" t="s">
        <v>369</v>
      </c>
      <c r="F59" s="52">
        <v>25.274755555555554</v>
      </c>
      <c r="G59" s="52">
        <v>80.393502777777783</v>
      </c>
    </row>
    <row r="60" spans="1:7" x14ac:dyDescent="0.25">
      <c r="A60" s="51" t="s">
        <v>370</v>
      </c>
      <c r="B60" s="52">
        <v>25.339963888888889</v>
      </c>
      <c r="C60" s="52">
        <v>80.33068055555556</v>
      </c>
      <c r="E60" s="51" t="s">
        <v>371</v>
      </c>
      <c r="F60" s="52">
        <v>25.272925000000001</v>
      </c>
      <c r="G60" s="52">
        <v>80.394816666666671</v>
      </c>
    </row>
    <row r="61" spans="1:7" x14ac:dyDescent="0.25">
      <c r="A61" s="51" t="s">
        <v>372</v>
      </c>
      <c r="B61" s="52">
        <v>25.338172222222223</v>
      </c>
      <c r="C61" s="52">
        <v>80.331991666666667</v>
      </c>
      <c r="E61" s="51" t="s">
        <v>373</v>
      </c>
      <c r="F61" s="52">
        <v>25.270680555555554</v>
      </c>
      <c r="G61" s="52">
        <v>80.396411111111107</v>
      </c>
    </row>
    <row r="62" spans="1:7" x14ac:dyDescent="0.25">
      <c r="A62" s="51" t="s">
        <v>374</v>
      </c>
      <c r="B62" s="52">
        <v>25.348580555555557</v>
      </c>
      <c r="C62" s="52">
        <v>80.31828055555556</v>
      </c>
      <c r="E62" s="51" t="s">
        <v>375</v>
      </c>
      <c r="F62" s="52">
        <v>25.280077777777777</v>
      </c>
      <c r="G62" s="52">
        <v>80.38355</v>
      </c>
    </row>
    <row r="63" spans="1:7" x14ac:dyDescent="0.25">
      <c r="A63" s="51" t="s">
        <v>376</v>
      </c>
      <c r="B63" s="52">
        <v>25.346513888888889</v>
      </c>
      <c r="C63" s="52">
        <v>80.319775000000007</v>
      </c>
      <c r="E63" s="51" t="s">
        <v>377</v>
      </c>
      <c r="F63" s="52">
        <v>25.277952777777777</v>
      </c>
      <c r="G63" s="52">
        <v>80.385119444444442</v>
      </c>
    </row>
    <row r="64" spans="1:7" x14ac:dyDescent="0.25">
      <c r="A64" s="51" t="s">
        <v>378</v>
      </c>
      <c r="B64" s="52">
        <v>25.343983333333334</v>
      </c>
      <c r="C64" s="52">
        <v>80.321586111111117</v>
      </c>
      <c r="E64" s="51" t="s">
        <v>379</v>
      </c>
      <c r="F64" s="52">
        <v>25.277161111111113</v>
      </c>
      <c r="G64" s="52">
        <v>80.385669444444446</v>
      </c>
    </row>
    <row r="65" spans="1:7" x14ac:dyDescent="0.25">
      <c r="A65" s="51" t="s">
        <v>380</v>
      </c>
      <c r="B65" s="52">
        <v>25.342130555555556</v>
      </c>
      <c r="C65" s="52">
        <v>80.322927777777778</v>
      </c>
      <c r="E65" s="51" t="s">
        <v>381</v>
      </c>
      <c r="F65" s="52">
        <v>25.2758</v>
      </c>
      <c r="G65" s="52">
        <v>80.386672222222217</v>
      </c>
    </row>
    <row r="66" spans="1:7" x14ac:dyDescent="0.25">
      <c r="A66" s="51" t="s">
        <v>382</v>
      </c>
      <c r="B66" s="52">
        <v>25.339947222222222</v>
      </c>
      <c r="C66" s="52">
        <v>80.32449722222222</v>
      </c>
      <c r="E66" s="51" t="s">
        <v>383</v>
      </c>
      <c r="F66" s="52">
        <v>25.273836111111113</v>
      </c>
      <c r="G66" s="52">
        <v>80.388088888888888</v>
      </c>
    </row>
    <row r="67" spans="1:7" x14ac:dyDescent="0.25">
      <c r="A67" s="51" t="s">
        <v>384</v>
      </c>
      <c r="B67" s="52">
        <v>25.339163888888891</v>
      </c>
      <c r="C67" s="52">
        <v>80.325069444444438</v>
      </c>
      <c r="E67" s="51" t="s">
        <v>385</v>
      </c>
      <c r="F67" s="52">
        <v>25.271522222222224</v>
      </c>
      <c r="G67" s="52">
        <v>80.38977222222222</v>
      </c>
    </row>
    <row r="68" spans="1:7" x14ac:dyDescent="0.25">
      <c r="A68" s="51" t="s">
        <v>386</v>
      </c>
      <c r="B68" s="52">
        <v>25.336202777777778</v>
      </c>
      <c r="C68" s="52">
        <v>80.327186111111118</v>
      </c>
      <c r="E68" s="51" t="s">
        <v>387</v>
      </c>
      <c r="F68" s="52">
        <v>25.269738888888888</v>
      </c>
      <c r="G68" s="52">
        <v>80.391083333333327</v>
      </c>
    </row>
    <row r="69" spans="1:7" x14ac:dyDescent="0.25">
      <c r="A69" s="51" t="s">
        <v>388</v>
      </c>
      <c r="B69" s="52">
        <v>25.334419444444446</v>
      </c>
      <c r="C69" s="52">
        <v>80.328494444444445</v>
      </c>
      <c r="E69" s="51" t="s">
        <v>389</v>
      </c>
      <c r="F69" s="52">
        <v>25.267875</v>
      </c>
      <c r="G69" s="52">
        <v>80.392422222222223</v>
      </c>
    </row>
    <row r="70" spans="1:7" x14ac:dyDescent="0.25">
      <c r="A70" s="51" t="s">
        <v>390</v>
      </c>
      <c r="B70" s="52">
        <v>25.343352777777778</v>
      </c>
      <c r="C70" s="52">
        <v>80.310438888888882</v>
      </c>
      <c r="E70" s="51" t="s">
        <v>391</v>
      </c>
      <c r="F70" s="52">
        <v>25.275011111111112</v>
      </c>
      <c r="G70" s="52">
        <v>80.375541666666663</v>
      </c>
    </row>
    <row r="71" spans="1:7" x14ac:dyDescent="0.25">
      <c r="A71" s="51" t="s">
        <v>392</v>
      </c>
      <c r="B71" s="52">
        <v>25.340530555555556</v>
      </c>
      <c r="C71" s="52">
        <v>80.312477777777772</v>
      </c>
      <c r="E71" s="51" t="s">
        <v>393</v>
      </c>
      <c r="F71" s="52">
        <v>25.27356111111111</v>
      </c>
      <c r="G71" s="52">
        <v>80.37659444444445</v>
      </c>
    </row>
    <row r="72" spans="1:7" x14ac:dyDescent="0.25">
      <c r="A72" s="51" t="s">
        <v>394</v>
      </c>
      <c r="B72" s="52">
        <v>25.339011111111112</v>
      </c>
      <c r="C72" s="52">
        <v>80.31357777777778</v>
      </c>
      <c r="E72" s="51" t="s">
        <v>395</v>
      </c>
      <c r="F72" s="52">
        <v>25.273105555555556</v>
      </c>
      <c r="G72" s="52">
        <v>80.376936111111107</v>
      </c>
    </row>
    <row r="73" spans="1:7" x14ac:dyDescent="0.25">
      <c r="A73" s="51" t="s">
        <v>396</v>
      </c>
      <c r="B73" s="52">
        <v>25.337644444444443</v>
      </c>
      <c r="C73" s="52">
        <v>80.314572222222225</v>
      </c>
      <c r="E73" s="51" t="s">
        <v>397</v>
      </c>
      <c r="F73" s="52">
        <v>25.270602777777778</v>
      </c>
      <c r="G73" s="52">
        <v>80.37874166666667</v>
      </c>
    </row>
    <row r="74" spans="1:7" x14ac:dyDescent="0.25">
      <c r="A74" s="51" t="s">
        <v>398</v>
      </c>
      <c r="B74" s="52">
        <v>25.335144444444445</v>
      </c>
      <c r="C74" s="52">
        <v>80.316372222222228</v>
      </c>
      <c r="E74" s="51" t="s">
        <v>399</v>
      </c>
      <c r="F74" s="52">
        <v>25.269122222222222</v>
      </c>
      <c r="G74" s="52">
        <v>80.37981944444445</v>
      </c>
    </row>
    <row r="75" spans="1:7" x14ac:dyDescent="0.25">
      <c r="A75" s="51" t="s">
        <v>400</v>
      </c>
      <c r="B75" s="52">
        <v>25.333708333333334</v>
      </c>
      <c r="C75" s="52">
        <v>80.31741944444444</v>
      </c>
      <c r="E75" s="51" t="s">
        <v>401</v>
      </c>
      <c r="F75" s="52">
        <v>25.266872222222222</v>
      </c>
      <c r="G75" s="52">
        <v>80.381447222222221</v>
      </c>
    </row>
    <row r="76" spans="1:7" x14ac:dyDescent="0.25">
      <c r="A76" s="51" t="s">
        <v>402</v>
      </c>
      <c r="B76" s="52">
        <v>25.331647222222223</v>
      </c>
      <c r="C76" s="52">
        <v>80.318891666666673</v>
      </c>
      <c r="E76" s="51" t="s">
        <v>403</v>
      </c>
      <c r="F76" s="52">
        <v>25.26583888888889</v>
      </c>
      <c r="G76" s="52">
        <v>80.382191666666671</v>
      </c>
    </row>
    <row r="77" spans="1:7" x14ac:dyDescent="0.25">
      <c r="A77" s="51" t="s">
        <v>404</v>
      </c>
      <c r="B77" s="52">
        <v>25.33121388888889</v>
      </c>
      <c r="C77" s="52">
        <v>80.319211111111116</v>
      </c>
      <c r="E77" s="51" t="s">
        <v>405</v>
      </c>
      <c r="F77" s="52">
        <v>25.263613888888887</v>
      </c>
      <c r="G77" s="52">
        <v>80.383808333333334</v>
      </c>
    </row>
    <row r="78" spans="1:7" x14ac:dyDescent="0.25">
      <c r="A78" s="51" t="s">
        <v>406</v>
      </c>
      <c r="B78" s="52">
        <v>25.337363888888888</v>
      </c>
      <c r="C78" s="52">
        <v>80.302886111111107</v>
      </c>
      <c r="E78" s="51" t="s">
        <v>407</v>
      </c>
      <c r="F78" s="52">
        <v>25.271455555555555</v>
      </c>
      <c r="G78" s="52">
        <v>80.366150000000005</v>
      </c>
    </row>
    <row r="79" spans="1:7" x14ac:dyDescent="0.25">
      <c r="A79" s="51" t="s">
        <v>408</v>
      </c>
      <c r="B79" s="52">
        <v>25.336974999999999</v>
      </c>
      <c r="C79" s="52">
        <v>80.30316944444445</v>
      </c>
      <c r="E79" s="51" t="s">
        <v>409</v>
      </c>
      <c r="F79" s="52">
        <v>25.267955555555556</v>
      </c>
      <c r="G79" s="52">
        <v>80.368758333333332</v>
      </c>
    </row>
    <row r="80" spans="1:7" x14ac:dyDescent="0.25">
      <c r="A80" s="51" t="s">
        <v>410</v>
      </c>
      <c r="B80" s="52">
        <v>25.334038888888887</v>
      </c>
      <c r="C80" s="52">
        <v>80.305324999999996</v>
      </c>
      <c r="E80" s="51" t="s">
        <v>411</v>
      </c>
      <c r="F80" s="52">
        <v>25.2666</v>
      </c>
      <c r="G80" s="52">
        <v>80.369736111111109</v>
      </c>
    </row>
    <row r="81" spans="1:7" x14ac:dyDescent="0.25">
      <c r="A81" s="51" t="s">
        <v>412</v>
      </c>
      <c r="B81" s="52">
        <v>25.33295</v>
      </c>
      <c r="C81" s="52">
        <v>80.306119444444448</v>
      </c>
      <c r="E81" s="51" t="s">
        <v>413</v>
      </c>
      <c r="F81" s="52">
        <v>25.26541111111111</v>
      </c>
      <c r="G81" s="52">
        <v>80.370616666666663</v>
      </c>
    </row>
    <row r="82" spans="1:7" x14ac:dyDescent="0.25">
      <c r="A82" s="51" t="s">
        <v>414</v>
      </c>
      <c r="B82" s="52">
        <v>25.331083333333332</v>
      </c>
      <c r="C82" s="52">
        <v>80.307488888888884</v>
      </c>
      <c r="E82" s="51" t="s">
        <v>415</v>
      </c>
      <c r="F82" s="52">
        <v>25.263452777777779</v>
      </c>
      <c r="G82" s="52">
        <v>80.372088888888882</v>
      </c>
    </row>
    <row r="83" spans="1:7" x14ac:dyDescent="0.25">
      <c r="A83" s="51" t="s">
        <v>416</v>
      </c>
      <c r="B83" s="52">
        <v>25.328363888888887</v>
      </c>
      <c r="C83" s="52">
        <v>80.309477777777772</v>
      </c>
      <c r="E83" s="51" t="s">
        <v>417</v>
      </c>
      <c r="F83" s="52">
        <v>25.261672222222224</v>
      </c>
      <c r="G83" s="52">
        <v>80.373424999999997</v>
      </c>
    </row>
    <row r="84" spans="1:7" x14ac:dyDescent="0.25">
      <c r="A84" s="51" t="s">
        <v>418</v>
      </c>
      <c r="B84" s="52">
        <v>25.326205555555557</v>
      </c>
      <c r="C84" s="52">
        <v>80.311061111111115</v>
      </c>
      <c r="E84" s="51" t="s">
        <v>419</v>
      </c>
      <c r="F84" s="52">
        <v>25.258933333333335</v>
      </c>
      <c r="G84" s="52">
        <v>80.37544166666666</v>
      </c>
    </row>
    <row r="85" spans="1:7" x14ac:dyDescent="0.25">
      <c r="A85" s="51" t="s">
        <v>420</v>
      </c>
      <c r="B85" s="52">
        <v>25.325861111111109</v>
      </c>
      <c r="C85" s="52">
        <v>80.311302777777783</v>
      </c>
      <c r="E85" s="51" t="s">
        <v>421</v>
      </c>
      <c r="F85" s="52">
        <v>25.257983333333332</v>
      </c>
      <c r="G85" s="52">
        <v>80.376155555555556</v>
      </c>
    </row>
    <row r="86" spans="1:7" x14ac:dyDescent="0.25">
      <c r="A86" s="53"/>
    </row>
    <row r="87" spans="1:7" x14ac:dyDescent="0.25">
      <c r="A87" s="53"/>
    </row>
    <row r="88" spans="1:7" x14ac:dyDescent="0.25">
      <c r="A88" s="53"/>
    </row>
    <row r="89" spans="1:7" x14ac:dyDescent="0.25">
      <c r="A89" s="53"/>
    </row>
    <row r="90" spans="1:7" x14ac:dyDescent="0.25">
      <c r="A90" s="53"/>
    </row>
    <row r="91" spans="1:7" x14ac:dyDescent="0.25">
      <c r="A91" s="53"/>
    </row>
    <row r="92" spans="1:7" x14ac:dyDescent="0.25">
      <c r="A92" s="53"/>
    </row>
    <row r="93" spans="1:7" x14ac:dyDescent="0.25">
      <c r="A93" s="53"/>
    </row>
    <row r="94" spans="1:7" x14ac:dyDescent="0.25">
      <c r="A94" s="53"/>
    </row>
    <row r="95" spans="1:7" x14ac:dyDescent="0.25">
      <c r="A95" s="53"/>
    </row>
    <row r="96" spans="1:7" x14ac:dyDescent="0.25">
      <c r="A96" s="53"/>
    </row>
    <row r="97" spans="1:1" x14ac:dyDescent="0.25">
      <c r="A97" s="53"/>
    </row>
    <row r="98" spans="1:1" x14ac:dyDescent="0.25">
      <c r="A98" s="53"/>
    </row>
    <row r="99" spans="1:1" x14ac:dyDescent="0.25">
      <c r="A99" s="53"/>
    </row>
    <row r="100" spans="1:1" x14ac:dyDescent="0.25">
      <c r="A100" s="53"/>
    </row>
    <row r="101" spans="1:1" x14ac:dyDescent="0.25">
      <c r="A101" s="53"/>
    </row>
    <row r="102" spans="1:1" x14ac:dyDescent="0.25">
      <c r="A102" s="53"/>
    </row>
    <row r="103" spans="1:1" x14ac:dyDescent="0.25">
      <c r="A103" s="53"/>
    </row>
    <row r="104" spans="1:1" x14ac:dyDescent="0.25">
      <c r="A104" s="53"/>
    </row>
    <row r="105" spans="1:1" x14ac:dyDescent="0.25">
      <c r="A105" s="53"/>
    </row>
    <row r="106" spans="1:1" x14ac:dyDescent="0.25">
      <c r="A106" s="53"/>
    </row>
    <row r="107" spans="1:1" x14ac:dyDescent="0.25">
      <c r="A107" s="53"/>
    </row>
    <row r="108" spans="1:1" x14ac:dyDescent="0.25">
      <c r="A108" s="53"/>
    </row>
    <row r="109" spans="1:1" x14ac:dyDescent="0.25">
      <c r="A109" s="53"/>
    </row>
    <row r="110" spans="1:1" x14ac:dyDescent="0.25">
      <c r="A110" s="53"/>
    </row>
    <row r="111" spans="1:1" x14ac:dyDescent="0.25">
      <c r="A111" s="53"/>
    </row>
    <row r="112" spans="1:1" x14ac:dyDescent="0.25">
      <c r="A112" s="53"/>
    </row>
    <row r="113" spans="1:1" x14ac:dyDescent="0.25">
      <c r="A113" s="53"/>
    </row>
    <row r="114" spans="1:1" x14ac:dyDescent="0.25">
      <c r="A114" s="53"/>
    </row>
    <row r="115" spans="1:1" x14ac:dyDescent="0.25">
      <c r="A115" s="53"/>
    </row>
    <row r="116" spans="1:1" x14ac:dyDescent="0.25">
      <c r="A116" s="53"/>
    </row>
    <row r="117" spans="1:1" x14ac:dyDescent="0.25">
      <c r="A117" s="53"/>
    </row>
    <row r="118" spans="1:1" x14ac:dyDescent="0.25">
      <c r="A118" s="53"/>
    </row>
    <row r="119" spans="1:1" x14ac:dyDescent="0.25">
      <c r="A119" s="53"/>
    </row>
    <row r="120" spans="1:1" x14ac:dyDescent="0.25">
      <c r="A120" s="53"/>
    </row>
    <row r="121" spans="1:1" x14ac:dyDescent="0.25">
      <c r="A121" s="53"/>
    </row>
    <row r="122" spans="1:1" x14ac:dyDescent="0.25">
      <c r="A122" s="53"/>
    </row>
    <row r="123" spans="1:1" x14ac:dyDescent="0.25">
      <c r="A123" s="53"/>
    </row>
    <row r="124" spans="1:1" x14ac:dyDescent="0.25">
      <c r="A124" s="53"/>
    </row>
    <row r="125" spans="1:1" x14ac:dyDescent="0.25">
      <c r="A125" s="53"/>
    </row>
    <row r="126" spans="1:1" x14ac:dyDescent="0.25">
      <c r="A126" s="53"/>
    </row>
    <row r="127" spans="1:1" x14ac:dyDescent="0.25">
      <c r="A127" s="53"/>
    </row>
    <row r="128" spans="1:1" x14ac:dyDescent="0.25">
      <c r="A128" s="53"/>
    </row>
    <row r="129" spans="1:1" x14ac:dyDescent="0.25">
      <c r="A129" s="53"/>
    </row>
    <row r="130" spans="1:1" x14ac:dyDescent="0.25">
      <c r="A130" s="53"/>
    </row>
    <row r="131" spans="1:1" x14ac:dyDescent="0.25">
      <c r="A131" s="53"/>
    </row>
    <row r="132" spans="1:1" x14ac:dyDescent="0.25">
      <c r="A132" s="53"/>
    </row>
    <row r="133" spans="1:1" x14ac:dyDescent="0.25">
      <c r="A133" s="53"/>
    </row>
    <row r="134" spans="1:1" x14ac:dyDescent="0.25">
      <c r="A134" s="53"/>
    </row>
    <row r="135" spans="1:1" x14ac:dyDescent="0.25">
      <c r="A135" s="53"/>
    </row>
    <row r="136" spans="1:1" x14ac:dyDescent="0.25">
      <c r="A136" s="53"/>
    </row>
    <row r="137" spans="1:1" x14ac:dyDescent="0.25">
      <c r="A137" s="53"/>
    </row>
    <row r="138" spans="1:1" x14ac:dyDescent="0.25">
      <c r="A138" s="53"/>
    </row>
    <row r="139" spans="1:1" x14ac:dyDescent="0.25">
      <c r="A139" s="53"/>
    </row>
    <row r="140" spans="1:1" x14ac:dyDescent="0.25">
      <c r="A140" s="53"/>
    </row>
    <row r="141" spans="1:1" x14ac:dyDescent="0.25">
      <c r="A141" s="53"/>
    </row>
    <row r="142" spans="1:1" x14ac:dyDescent="0.25">
      <c r="A142" s="53"/>
    </row>
    <row r="143" spans="1:1" x14ac:dyDescent="0.25">
      <c r="A143" s="53"/>
    </row>
    <row r="144" spans="1:1" x14ac:dyDescent="0.25">
      <c r="A144" s="53"/>
    </row>
    <row r="145" spans="1:1" x14ac:dyDescent="0.25">
      <c r="A145" s="53"/>
    </row>
    <row r="146" spans="1:1" x14ac:dyDescent="0.25">
      <c r="A146" s="53"/>
    </row>
    <row r="147" spans="1:1" x14ac:dyDescent="0.25">
      <c r="A147" s="53"/>
    </row>
    <row r="148" spans="1:1" x14ac:dyDescent="0.25">
      <c r="A148" s="53"/>
    </row>
    <row r="149" spans="1:1" x14ac:dyDescent="0.25">
      <c r="A149" s="53"/>
    </row>
    <row r="150" spans="1:1" x14ac:dyDescent="0.25">
      <c r="A150" s="53"/>
    </row>
    <row r="151" spans="1:1" x14ac:dyDescent="0.25">
      <c r="A151" s="53"/>
    </row>
    <row r="152" spans="1:1" x14ac:dyDescent="0.25">
      <c r="A152" s="53"/>
    </row>
    <row r="153" spans="1:1" x14ac:dyDescent="0.25">
      <c r="A153" s="53"/>
    </row>
    <row r="154" spans="1:1" x14ac:dyDescent="0.25">
      <c r="A154" s="53"/>
    </row>
    <row r="155" spans="1:1" x14ac:dyDescent="0.25">
      <c r="A155" s="53"/>
    </row>
    <row r="156" spans="1:1" x14ac:dyDescent="0.25">
      <c r="A156" s="53"/>
    </row>
    <row r="157" spans="1:1" x14ac:dyDescent="0.25">
      <c r="A157" s="53"/>
    </row>
    <row r="158" spans="1:1" x14ac:dyDescent="0.25">
      <c r="A158" s="53"/>
    </row>
    <row r="159" spans="1:1" x14ac:dyDescent="0.25">
      <c r="A159" s="53"/>
    </row>
    <row r="160" spans="1:1" x14ac:dyDescent="0.25">
      <c r="A160" s="53"/>
    </row>
    <row r="161" spans="1:1" x14ac:dyDescent="0.25">
      <c r="A161" s="53"/>
    </row>
  </sheetData>
  <customSheetViews>
    <customSheetView guid="{47446656-4427-4713-84F1-369842C9B919}" showPageBreaks="1" printArea="1" view="pageBreakPreview" topLeftCell="A41">
      <selection activeCell="J44" sqref="J44"/>
      <pageMargins left="0.7" right="0.7" top="0.75" bottom="0.75" header="0.3" footer="0.3"/>
      <printOptions horizontalCentered="1"/>
      <pageSetup orientation="portrait" r:id="rId1"/>
    </customSheetView>
    <customSheetView guid="{899A0855-1E4C-4ABA-ACAE-00009733593A}" showPageBreaks="1" printArea="1" view="pageBreakPreview">
      <selection activeCell="I3" sqref="I3"/>
      <pageMargins left="0.7" right="0.7" top="0.75" bottom="0.75" header="0.3" footer="0.3"/>
      <printOptions horizontalCentered="1"/>
      <pageSetup orientation="portrait" r:id="rId2"/>
    </customSheetView>
  </customSheetViews>
  <mergeCells count="2">
    <mergeCell ref="B1:G1"/>
    <mergeCell ref="B44:G44"/>
  </mergeCells>
  <printOptions horizontalCentered="1"/>
  <pageMargins left="0.7" right="0.7" top="0.75" bottom="0.75" header="0.3" footer="0.3"/>
  <pageSetup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view="pageBreakPreview" zoomScaleNormal="100" zoomScaleSheetLayoutView="100" zoomScalePageLayoutView="90" workbookViewId="0"/>
  </sheetViews>
  <sheetFormatPr defaultRowHeight="12.75" x14ac:dyDescent="0.2"/>
  <cols>
    <col min="1" max="1" width="14.42578125" style="2" customWidth="1"/>
    <col min="2" max="2" width="10.7109375" style="2" customWidth="1"/>
    <col min="3" max="3" width="6.7109375" style="2" customWidth="1"/>
    <col min="4" max="4" width="8.28515625" style="2" customWidth="1"/>
    <col min="5" max="6" width="10.7109375" style="2" customWidth="1"/>
    <col min="7" max="7" width="6.7109375" style="2" customWidth="1"/>
    <col min="8" max="8" width="8.28515625" style="2" customWidth="1"/>
    <col min="9" max="10" width="10.7109375" style="2" customWidth="1"/>
    <col min="11" max="256" width="9.140625" style="2"/>
    <col min="257" max="257" width="14.42578125" style="2" customWidth="1"/>
    <col min="258" max="258" width="10.7109375" style="2" customWidth="1"/>
    <col min="259" max="259" width="6.7109375" style="2" customWidth="1"/>
    <col min="260" max="260" width="8.28515625" style="2" customWidth="1"/>
    <col min="261" max="262" width="10.7109375" style="2" customWidth="1"/>
    <col min="263" max="263" width="6.7109375" style="2" customWidth="1"/>
    <col min="264" max="264" width="8.28515625" style="2" customWidth="1"/>
    <col min="265" max="266" width="10.7109375" style="2" customWidth="1"/>
    <col min="267" max="512" width="9.140625" style="2"/>
    <col min="513" max="513" width="14.42578125" style="2" customWidth="1"/>
    <col min="514" max="514" width="10.7109375" style="2" customWidth="1"/>
    <col min="515" max="515" width="6.7109375" style="2" customWidth="1"/>
    <col min="516" max="516" width="8.28515625" style="2" customWidth="1"/>
    <col min="517" max="518" width="10.7109375" style="2" customWidth="1"/>
    <col min="519" max="519" width="6.7109375" style="2" customWidth="1"/>
    <col min="520" max="520" width="8.28515625" style="2" customWidth="1"/>
    <col min="521" max="522" width="10.7109375" style="2" customWidth="1"/>
    <col min="523" max="768" width="9.140625" style="2"/>
    <col min="769" max="769" width="14.42578125" style="2" customWidth="1"/>
    <col min="770" max="770" width="10.7109375" style="2" customWidth="1"/>
    <col min="771" max="771" width="6.7109375" style="2" customWidth="1"/>
    <col min="772" max="772" width="8.28515625" style="2" customWidth="1"/>
    <col min="773" max="774" width="10.7109375" style="2" customWidth="1"/>
    <col min="775" max="775" width="6.7109375" style="2" customWidth="1"/>
    <col min="776" max="776" width="8.28515625" style="2" customWidth="1"/>
    <col min="777" max="778" width="10.7109375" style="2" customWidth="1"/>
    <col min="779" max="1024" width="9.140625" style="2"/>
    <col min="1025" max="1025" width="14.42578125" style="2" customWidth="1"/>
    <col min="1026" max="1026" width="10.7109375" style="2" customWidth="1"/>
    <col min="1027" max="1027" width="6.7109375" style="2" customWidth="1"/>
    <col min="1028" max="1028" width="8.28515625" style="2" customWidth="1"/>
    <col min="1029" max="1030" width="10.7109375" style="2" customWidth="1"/>
    <col min="1031" max="1031" width="6.7109375" style="2" customWidth="1"/>
    <col min="1032" max="1032" width="8.28515625" style="2" customWidth="1"/>
    <col min="1033" max="1034" width="10.7109375" style="2" customWidth="1"/>
    <col min="1035" max="1280" width="9.140625" style="2"/>
    <col min="1281" max="1281" width="14.42578125" style="2" customWidth="1"/>
    <col min="1282" max="1282" width="10.7109375" style="2" customWidth="1"/>
    <col min="1283" max="1283" width="6.7109375" style="2" customWidth="1"/>
    <col min="1284" max="1284" width="8.28515625" style="2" customWidth="1"/>
    <col min="1285" max="1286" width="10.7109375" style="2" customWidth="1"/>
    <col min="1287" max="1287" width="6.7109375" style="2" customWidth="1"/>
    <col min="1288" max="1288" width="8.28515625" style="2" customWidth="1"/>
    <col min="1289" max="1290" width="10.7109375" style="2" customWidth="1"/>
    <col min="1291" max="1536" width="9.140625" style="2"/>
    <col min="1537" max="1537" width="14.42578125" style="2" customWidth="1"/>
    <col min="1538" max="1538" width="10.7109375" style="2" customWidth="1"/>
    <col min="1539" max="1539" width="6.7109375" style="2" customWidth="1"/>
    <col min="1540" max="1540" width="8.28515625" style="2" customWidth="1"/>
    <col min="1541" max="1542" width="10.7109375" style="2" customWidth="1"/>
    <col min="1543" max="1543" width="6.7109375" style="2" customWidth="1"/>
    <col min="1544" max="1544" width="8.28515625" style="2" customWidth="1"/>
    <col min="1545" max="1546" width="10.7109375" style="2" customWidth="1"/>
    <col min="1547" max="1792" width="9.140625" style="2"/>
    <col min="1793" max="1793" width="14.42578125" style="2" customWidth="1"/>
    <col min="1794" max="1794" width="10.7109375" style="2" customWidth="1"/>
    <col min="1795" max="1795" width="6.7109375" style="2" customWidth="1"/>
    <col min="1796" max="1796" width="8.28515625" style="2" customWidth="1"/>
    <col min="1797" max="1798" width="10.7109375" style="2" customWidth="1"/>
    <col min="1799" max="1799" width="6.7109375" style="2" customWidth="1"/>
    <col min="1800" max="1800" width="8.28515625" style="2" customWidth="1"/>
    <col min="1801" max="1802" width="10.7109375" style="2" customWidth="1"/>
    <col min="1803" max="2048" width="9.140625" style="2"/>
    <col min="2049" max="2049" width="14.42578125" style="2" customWidth="1"/>
    <col min="2050" max="2050" width="10.7109375" style="2" customWidth="1"/>
    <col min="2051" max="2051" width="6.7109375" style="2" customWidth="1"/>
    <col min="2052" max="2052" width="8.28515625" style="2" customWidth="1"/>
    <col min="2053" max="2054" width="10.7109375" style="2" customWidth="1"/>
    <col min="2055" max="2055" width="6.7109375" style="2" customWidth="1"/>
    <col min="2056" max="2056" width="8.28515625" style="2" customWidth="1"/>
    <col min="2057" max="2058" width="10.7109375" style="2" customWidth="1"/>
    <col min="2059" max="2304" width="9.140625" style="2"/>
    <col min="2305" max="2305" width="14.42578125" style="2" customWidth="1"/>
    <col min="2306" max="2306" width="10.7109375" style="2" customWidth="1"/>
    <col min="2307" max="2307" width="6.7109375" style="2" customWidth="1"/>
    <col min="2308" max="2308" width="8.28515625" style="2" customWidth="1"/>
    <col min="2309" max="2310" width="10.7109375" style="2" customWidth="1"/>
    <col min="2311" max="2311" width="6.7109375" style="2" customWidth="1"/>
    <col min="2312" max="2312" width="8.28515625" style="2" customWidth="1"/>
    <col min="2313" max="2314" width="10.7109375" style="2" customWidth="1"/>
    <col min="2315" max="2560" width="9.140625" style="2"/>
    <col min="2561" max="2561" width="14.42578125" style="2" customWidth="1"/>
    <col min="2562" max="2562" width="10.7109375" style="2" customWidth="1"/>
    <col min="2563" max="2563" width="6.7109375" style="2" customWidth="1"/>
    <col min="2564" max="2564" width="8.28515625" style="2" customWidth="1"/>
    <col min="2565" max="2566" width="10.7109375" style="2" customWidth="1"/>
    <col min="2567" max="2567" width="6.7109375" style="2" customWidth="1"/>
    <col min="2568" max="2568" width="8.28515625" style="2" customWidth="1"/>
    <col min="2569" max="2570" width="10.7109375" style="2" customWidth="1"/>
    <col min="2571" max="2816" width="9.140625" style="2"/>
    <col min="2817" max="2817" width="14.42578125" style="2" customWidth="1"/>
    <col min="2818" max="2818" width="10.7109375" style="2" customWidth="1"/>
    <col min="2819" max="2819" width="6.7109375" style="2" customWidth="1"/>
    <col min="2820" max="2820" width="8.28515625" style="2" customWidth="1"/>
    <col min="2821" max="2822" width="10.7109375" style="2" customWidth="1"/>
    <col min="2823" max="2823" width="6.7109375" style="2" customWidth="1"/>
    <col min="2824" max="2824" width="8.28515625" style="2" customWidth="1"/>
    <col min="2825" max="2826" width="10.7109375" style="2" customWidth="1"/>
    <col min="2827" max="3072" width="9.140625" style="2"/>
    <col min="3073" max="3073" width="14.42578125" style="2" customWidth="1"/>
    <col min="3074" max="3074" width="10.7109375" style="2" customWidth="1"/>
    <col min="3075" max="3075" width="6.7109375" style="2" customWidth="1"/>
    <col min="3076" max="3076" width="8.28515625" style="2" customWidth="1"/>
    <col min="3077" max="3078" width="10.7109375" style="2" customWidth="1"/>
    <col min="3079" max="3079" width="6.7109375" style="2" customWidth="1"/>
    <col min="3080" max="3080" width="8.28515625" style="2" customWidth="1"/>
    <col min="3081" max="3082" width="10.7109375" style="2" customWidth="1"/>
    <col min="3083" max="3328" width="9.140625" style="2"/>
    <col min="3329" max="3329" width="14.42578125" style="2" customWidth="1"/>
    <col min="3330" max="3330" width="10.7109375" style="2" customWidth="1"/>
    <col min="3331" max="3331" width="6.7109375" style="2" customWidth="1"/>
    <col min="3332" max="3332" width="8.28515625" style="2" customWidth="1"/>
    <col min="3333" max="3334" width="10.7109375" style="2" customWidth="1"/>
    <col min="3335" max="3335" width="6.7109375" style="2" customWidth="1"/>
    <col min="3336" max="3336" width="8.28515625" style="2" customWidth="1"/>
    <col min="3337" max="3338" width="10.7109375" style="2" customWidth="1"/>
    <col min="3339" max="3584" width="9.140625" style="2"/>
    <col min="3585" max="3585" width="14.42578125" style="2" customWidth="1"/>
    <col min="3586" max="3586" width="10.7109375" style="2" customWidth="1"/>
    <col min="3587" max="3587" width="6.7109375" style="2" customWidth="1"/>
    <col min="3588" max="3588" width="8.28515625" style="2" customWidth="1"/>
    <col min="3589" max="3590" width="10.7109375" style="2" customWidth="1"/>
    <col min="3591" max="3591" width="6.7109375" style="2" customWidth="1"/>
    <col min="3592" max="3592" width="8.28515625" style="2" customWidth="1"/>
    <col min="3593" max="3594" width="10.7109375" style="2" customWidth="1"/>
    <col min="3595" max="3840" width="9.140625" style="2"/>
    <col min="3841" max="3841" width="14.42578125" style="2" customWidth="1"/>
    <col min="3842" max="3842" width="10.7109375" style="2" customWidth="1"/>
    <col min="3843" max="3843" width="6.7109375" style="2" customWidth="1"/>
    <col min="3844" max="3844" width="8.28515625" style="2" customWidth="1"/>
    <col min="3845" max="3846" width="10.7109375" style="2" customWidth="1"/>
    <col min="3847" max="3847" width="6.7109375" style="2" customWidth="1"/>
    <col min="3848" max="3848" width="8.28515625" style="2" customWidth="1"/>
    <col min="3849" max="3850" width="10.7109375" style="2" customWidth="1"/>
    <col min="3851" max="4096" width="9.140625" style="2"/>
    <col min="4097" max="4097" width="14.42578125" style="2" customWidth="1"/>
    <col min="4098" max="4098" width="10.7109375" style="2" customWidth="1"/>
    <col min="4099" max="4099" width="6.7109375" style="2" customWidth="1"/>
    <col min="4100" max="4100" width="8.28515625" style="2" customWidth="1"/>
    <col min="4101" max="4102" width="10.7109375" style="2" customWidth="1"/>
    <col min="4103" max="4103" width="6.7109375" style="2" customWidth="1"/>
    <col min="4104" max="4104" width="8.28515625" style="2" customWidth="1"/>
    <col min="4105" max="4106" width="10.7109375" style="2" customWidth="1"/>
    <col min="4107" max="4352" width="9.140625" style="2"/>
    <col min="4353" max="4353" width="14.42578125" style="2" customWidth="1"/>
    <col min="4354" max="4354" width="10.7109375" style="2" customWidth="1"/>
    <col min="4355" max="4355" width="6.7109375" style="2" customWidth="1"/>
    <col min="4356" max="4356" width="8.28515625" style="2" customWidth="1"/>
    <col min="4357" max="4358" width="10.7109375" style="2" customWidth="1"/>
    <col min="4359" max="4359" width="6.7109375" style="2" customWidth="1"/>
    <col min="4360" max="4360" width="8.28515625" style="2" customWidth="1"/>
    <col min="4361" max="4362" width="10.7109375" style="2" customWidth="1"/>
    <col min="4363" max="4608" width="9.140625" style="2"/>
    <col min="4609" max="4609" width="14.42578125" style="2" customWidth="1"/>
    <col min="4610" max="4610" width="10.7109375" style="2" customWidth="1"/>
    <col min="4611" max="4611" width="6.7109375" style="2" customWidth="1"/>
    <col min="4612" max="4612" width="8.28515625" style="2" customWidth="1"/>
    <col min="4613" max="4614" width="10.7109375" style="2" customWidth="1"/>
    <col min="4615" max="4615" width="6.7109375" style="2" customWidth="1"/>
    <col min="4616" max="4616" width="8.28515625" style="2" customWidth="1"/>
    <col min="4617" max="4618" width="10.7109375" style="2" customWidth="1"/>
    <col min="4619" max="4864" width="9.140625" style="2"/>
    <col min="4865" max="4865" width="14.42578125" style="2" customWidth="1"/>
    <col min="4866" max="4866" width="10.7109375" style="2" customWidth="1"/>
    <col min="4867" max="4867" width="6.7109375" style="2" customWidth="1"/>
    <col min="4868" max="4868" width="8.28515625" style="2" customWidth="1"/>
    <col min="4869" max="4870" width="10.7109375" style="2" customWidth="1"/>
    <col min="4871" max="4871" width="6.7109375" style="2" customWidth="1"/>
    <col min="4872" max="4872" width="8.28515625" style="2" customWidth="1"/>
    <col min="4873" max="4874" width="10.7109375" style="2" customWidth="1"/>
    <col min="4875" max="5120" width="9.140625" style="2"/>
    <col min="5121" max="5121" width="14.42578125" style="2" customWidth="1"/>
    <col min="5122" max="5122" width="10.7109375" style="2" customWidth="1"/>
    <col min="5123" max="5123" width="6.7109375" style="2" customWidth="1"/>
    <col min="5124" max="5124" width="8.28515625" style="2" customWidth="1"/>
    <col min="5125" max="5126" width="10.7109375" style="2" customWidth="1"/>
    <col min="5127" max="5127" width="6.7109375" style="2" customWidth="1"/>
    <col min="5128" max="5128" width="8.28515625" style="2" customWidth="1"/>
    <col min="5129" max="5130" width="10.7109375" style="2" customWidth="1"/>
    <col min="5131" max="5376" width="9.140625" style="2"/>
    <col min="5377" max="5377" width="14.42578125" style="2" customWidth="1"/>
    <col min="5378" max="5378" width="10.7109375" style="2" customWidth="1"/>
    <col min="5379" max="5379" width="6.7109375" style="2" customWidth="1"/>
    <col min="5380" max="5380" width="8.28515625" style="2" customWidth="1"/>
    <col min="5381" max="5382" width="10.7109375" style="2" customWidth="1"/>
    <col min="5383" max="5383" width="6.7109375" style="2" customWidth="1"/>
    <col min="5384" max="5384" width="8.28515625" style="2" customWidth="1"/>
    <col min="5385" max="5386" width="10.7109375" style="2" customWidth="1"/>
    <col min="5387" max="5632" width="9.140625" style="2"/>
    <col min="5633" max="5633" width="14.42578125" style="2" customWidth="1"/>
    <col min="5634" max="5634" width="10.7109375" style="2" customWidth="1"/>
    <col min="5635" max="5635" width="6.7109375" style="2" customWidth="1"/>
    <col min="5636" max="5636" width="8.28515625" style="2" customWidth="1"/>
    <col min="5637" max="5638" width="10.7109375" style="2" customWidth="1"/>
    <col min="5639" max="5639" width="6.7109375" style="2" customWidth="1"/>
    <col min="5640" max="5640" width="8.28515625" style="2" customWidth="1"/>
    <col min="5641" max="5642" width="10.7109375" style="2" customWidth="1"/>
    <col min="5643" max="5888" width="9.140625" style="2"/>
    <col min="5889" max="5889" width="14.42578125" style="2" customWidth="1"/>
    <col min="5890" max="5890" width="10.7109375" style="2" customWidth="1"/>
    <col min="5891" max="5891" width="6.7109375" style="2" customWidth="1"/>
    <col min="5892" max="5892" width="8.28515625" style="2" customWidth="1"/>
    <col min="5893" max="5894" width="10.7109375" style="2" customWidth="1"/>
    <col min="5895" max="5895" width="6.7109375" style="2" customWidth="1"/>
    <col min="5896" max="5896" width="8.28515625" style="2" customWidth="1"/>
    <col min="5897" max="5898" width="10.7109375" style="2" customWidth="1"/>
    <col min="5899" max="6144" width="9.140625" style="2"/>
    <col min="6145" max="6145" width="14.42578125" style="2" customWidth="1"/>
    <col min="6146" max="6146" width="10.7109375" style="2" customWidth="1"/>
    <col min="6147" max="6147" width="6.7109375" style="2" customWidth="1"/>
    <col min="6148" max="6148" width="8.28515625" style="2" customWidth="1"/>
    <col min="6149" max="6150" width="10.7109375" style="2" customWidth="1"/>
    <col min="6151" max="6151" width="6.7109375" style="2" customWidth="1"/>
    <col min="6152" max="6152" width="8.28515625" style="2" customWidth="1"/>
    <col min="6153" max="6154" width="10.7109375" style="2" customWidth="1"/>
    <col min="6155" max="6400" width="9.140625" style="2"/>
    <col min="6401" max="6401" width="14.42578125" style="2" customWidth="1"/>
    <col min="6402" max="6402" width="10.7109375" style="2" customWidth="1"/>
    <col min="6403" max="6403" width="6.7109375" style="2" customWidth="1"/>
    <col min="6404" max="6404" width="8.28515625" style="2" customWidth="1"/>
    <col min="6405" max="6406" width="10.7109375" style="2" customWidth="1"/>
    <col min="6407" max="6407" width="6.7109375" style="2" customWidth="1"/>
    <col min="6408" max="6408" width="8.28515625" style="2" customWidth="1"/>
    <col min="6409" max="6410" width="10.7109375" style="2" customWidth="1"/>
    <col min="6411" max="6656" width="9.140625" style="2"/>
    <col min="6657" max="6657" width="14.42578125" style="2" customWidth="1"/>
    <col min="6658" max="6658" width="10.7109375" style="2" customWidth="1"/>
    <col min="6659" max="6659" width="6.7109375" style="2" customWidth="1"/>
    <col min="6660" max="6660" width="8.28515625" style="2" customWidth="1"/>
    <col min="6661" max="6662" width="10.7109375" style="2" customWidth="1"/>
    <col min="6663" max="6663" width="6.7109375" style="2" customWidth="1"/>
    <col min="6664" max="6664" width="8.28515625" style="2" customWidth="1"/>
    <col min="6665" max="6666" width="10.7109375" style="2" customWidth="1"/>
    <col min="6667" max="6912" width="9.140625" style="2"/>
    <col min="6913" max="6913" width="14.42578125" style="2" customWidth="1"/>
    <col min="6914" max="6914" width="10.7109375" style="2" customWidth="1"/>
    <col min="6915" max="6915" width="6.7109375" style="2" customWidth="1"/>
    <col min="6916" max="6916" width="8.28515625" style="2" customWidth="1"/>
    <col min="6917" max="6918" width="10.7109375" style="2" customWidth="1"/>
    <col min="6919" max="6919" width="6.7109375" style="2" customWidth="1"/>
    <col min="6920" max="6920" width="8.28515625" style="2" customWidth="1"/>
    <col min="6921" max="6922" width="10.7109375" style="2" customWidth="1"/>
    <col min="6923" max="7168" width="9.140625" style="2"/>
    <col min="7169" max="7169" width="14.42578125" style="2" customWidth="1"/>
    <col min="7170" max="7170" width="10.7109375" style="2" customWidth="1"/>
    <col min="7171" max="7171" width="6.7109375" style="2" customWidth="1"/>
    <col min="7172" max="7172" width="8.28515625" style="2" customWidth="1"/>
    <col min="7173" max="7174" width="10.7109375" style="2" customWidth="1"/>
    <col min="7175" max="7175" width="6.7109375" style="2" customWidth="1"/>
    <col min="7176" max="7176" width="8.28515625" style="2" customWidth="1"/>
    <col min="7177" max="7178" width="10.7109375" style="2" customWidth="1"/>
    <col min="7179" max="7424" width="9.140625" style="2"/>
    <col min="7425" max="7425" width="14.42578125" style="2" customWidth="1"/>
    <col min="7426" max="7426" width="10.7109375" style="2" customWidth="1"/>
    <col min="7427" max="7427" width="6.7109375" style="2" customWidth="1"/>
    <col min="7428" max="7428" width="8.28515625" style="2" customWidth="1"/>
    <col min="7429" max="7430" width="10.7109375" style="2" customWidth="1"/>
    <col min="7431" max="7431" width="6.7109375" style="2" customWidth="1"/>
    <col min="7432" max="7432" width="8.28515625" style="2" customWidth="1"/>
    <col min="7433" max="7434" width="10.7109375" style="2" customWidth="1"/>
    <col min="7435" max="7680" width="9.140625" style="2"/>
    <col min="7681" max="7681" width="14.42578125" style="2" customWidth="1"/>
    <col min="7682" max="7682" width="10.7109375" style="2" customWidth="1"/>
    <col min="7683" max="7683" width="6.7109375" style="2" customWidth="1"/>
    <col min="7684" max="7684" width="8.28515625" style="2" customWidth="1"/>
    <col min="7685" max="7686" width="10.7109375" style="2" customWidth="1"/>
    <col min="7687" max="7687" width="6.7109375" style="2" customWidth="1"/>
    <col min="7688" max="7688" width="8.28515625" style="2" customWidth="1"/>
    <col min="7689" max="7690" width="10.7109375" style="2" customWidth="1"/>
    <col min="7691" max="7936" width="9.140625" style="2"/>
    <col min="7937" max="7937" width="14.42578125" style="2" customWidth="1"/>
    <col min="7938" max="7938" width="10.7109375" style="2" customWidth="1"/>
    <col min="7939" max="7939" width="6.7109375" style="2" customWidth="1"/>
    <col min="7940" max="7940" width="8.28515625" style="2" customWidth="1"/>
    <col min="7941" max="7942" width="10.7109375" style="2" customWidth="1"/>
    <col min="7943" max="7943" width="6.7109375" style="2" customWidth="1"/>
    <col min="7944" max="7944" width="8.28515625" style="2" customWidth="1"/>
    <col min="7945" max="7946" width="10.7109375" style="2" customWidth="1"/>
    <col min="7947" max="8192" width="9.140625" style="2"/>
    <col min="8193" max="8193" width="14.42578125" style="2" customWidth="1"/>
    <col min="8194" max="8194" width="10.7109375" style="2" customWidth="1"/>
    <col min="8195" max="8195" width="6.7109375" style="2" customWidth="1"/>
    <col min="8196" max="8196" width="8.28515625" style="2" customWidth="1"/>
    <col min="8197" max="8198" width="10.7109375" style="2" customWidth="1"/>
    <col min="8199" max="8199" width="6.7109375" style="2" customWidth="1"/>
    <col min="8200" max="8200" width="8.28515625" style="2" customWidth="1"/>
    <col min="8201" max="8202" width="10.7109375" style="2" customWidth="1"/>
    <col min="8203" max="8448" width="9.140625" style="2"/>
    <col min="8449" max="8449" width="14.42578125" style="2" customWidth="1"/>
    <col min="8450" max="8450" width="10.7109375" style="2" customWidth="1"/>
    <col min="8451" max="8451" width="6.7109375" style="2" customWidth="1"/>
    <col min="8452" max="8452" width="8.28515625" style="2" customWidth="1"/>
    <col min="8453" max="8454" width="10.7109375" style="2" customWidth="1"/>
    <col min="8455" max="8455" width="6.7109375" style="2" customWidth="1"/>
    <col min="8456" max="8456" width="8.28515625" style="2" customWidth="1"/>
    <col min="8457" max="8458" width="10.7109375" style="2" customWidth="1"/>
    <col min="8459" max="8704" width="9.140625" style="2"/>
    <col min="8705" max="8705" width="14.42578125" style="2" customWidth="1"/>
    <col min="8706" max="8706" width="10.7109375" style="2" customWidth="1"/>
    <col min="8707" max="8707" width="6.7109375" style="2" customWidth="1"/>
    <col min="8708" max="8708" width="8.28515625" style="2" customWidth="1"/>
    <col min="8709" max="8710" width="10.7109375" style="2" customWidth="1"/>
    <col min="8711" max="8711" width="6.7109375" style="2" customWidth="1"/>
    <col min="8712" max="8712" width="8.28515625" style="2" customWidth="1"/>
    <col min="8713" max="8714" width="10.7109375" style="2" customWidth="1"/>
    <col min="8715" max="8960" width="9.140625" style="2"/>
    <col min="8961" max="8961" width="14.42578125" style="2" customWidth="1"/>
    <col min="8962" max="8962" width="10.7109375" style="2" customWidth="1"/>
    <col min="8963" max="8963" width="6.7109375" style="2" customWidth="1"/>
    <col min="8964" max="8964" width="8.28515625" style="2" customWidth="1"/>
    <col min="8965" max="8966" width="10.7109375" style="2" customWidth="1"/>
    <col min="8967" max="8967" width="6.7109375" style="2" customWidth="1"/>
    <col min="8968" max="8968" width="8.28515625" style="2" customWidth="1"/>
    <col min="8969" max="8970" width="10.7109375" style="2" customWidth="1"/>
    <col min="8971" max="9216" width="9.140625" style="2"/>
    <col min="9217" max="9217" width="14.42578125" style="2" customWidth="1"/>
    <col min="9218" max="9218" width="10.7109375" style="2" customWidth="1"/>
    <col min="9219" max="9219" width="6.7109375" style="2" customWidth="1"/>
    <col min="9220" max="9220" width="8.28515625" style="2" customWidth="1"/>
    <col min="9221" max="9222" width="10.7109375" style="2" customWidth="1"/>
    <col min="9223" max="9223" width="6.7109375" style="2" customWidth="1"/>
    <col min="9224" max="9224" width="8.28515625" style="2" customWidth="1"/>
    <col min="9225" max="9226" width="10.7109375" style="2" customWidth="1"/>
    <col min="9227" max="9472" width="9.140625" style="2"/>
    <col min="9473" max="9473" width="14.42578125" style="2" customWidth="1"/>
    <col min="9474" max="9474" width="10.7109375" style="2" customWidth="1"/>
    <col min="9475" max="9475" width="6.7109375" style="2" customWidth="1"/>
    <col min="9476" max="9476" width="8.28515625" style="2" customWidth="1"/>
    <col min="9477" max="9478" width="10.7109375" style="2" customWidth="1"/>
    <col min="9479" max="9479" width="6.7109375" style="2" customWidth="1"/>
    <col min="9480" max="9480" width="8.28515625" style="2" customWidth="1"/>
    <col min="9481" max="9482" width="10.7109375" style="2" customWidth="1"/>
    <col min="9483" max="9728" width="9.140625" style="2"/>
    <col min="9729" max="9729" width="14.42578125" style="2" customWidth="1"/>
    <col min="9730" max="9730" width="10.7109375" style="2" customWidth="1"/>
    <col min="9731" max="9731" width="6.7109375" style="2" customWidth="1"/>
    <col min="9732" max="9732" width="8.28515625" style="2" customWidth="1"/>
    <col min="9733" max="9734" width="10.7109375" style="2" customWidth="1"/>
    <col min="9735" max="9735" width="6.7109375" style="2" customWidth="1"/>
    <col min="9736" max="9736" width="8.28515625" style="2" customWidth="1"/>
    <col min="9737" max="9738" width="10.7109375" style="2" customWidth="1"/>
    <col min="9739" max="9984" width="9.140625" style="2"/>
    <col min="9985" max="9985" width="14.42578125" style="2" customWidth="1"/>
    <col min="9986" max="9986" width="10.7109375" style="2" customWidth="1"/>
    <col min="9987" max="9987" width="6.7109375" style="2" customWidth="1"/>
    <col min="9988" max="9988" width="8.28515625" style="2" customWidth="1"/>
    <col min="9989" max="9990" width="10.7109375" style="2" customWidth="1"/>
    <col min="9991" max="9991" width="6.7109375" style="2" customWidth="1"/>
    <col min="9992" max="9992" width="8.28515625" style="2" customWidth="1"/>
    <col min="9993" max="9994" width="10.7109375" style="2" customWidth="1"/>
    <col min="9995" max="10240" width="9.140625" style="2"/>
    <col min="10241" max="10241" width="14.42578125" style="2" customWidth="1"/>
    <col min="10242" max="10242" width="10.7109375" style="2" customWidth="1"/>
    <col min="10243" max="10243" width="6.7109375" style="2" customWidth="1"/>
    <col min="10244" max="10244" width="8.28515625" style="2" customWidth="1"/>
    <col min="10245" max="10246" width="10.7109375" style="2" customWidth="1"/>
    <col min="10247" max="10247" width="6.7109375" style="2" customWidth="1"/>
    <col min="10248" max="10248" width="8.28515625" style="2" customWidth="1"/>
    <col min="10249" max="10250" width="10.7109375" style="2" customWidth="1"/>
    <col min="10251" max="10496" width="9.140625" style="2"/>
    <col min="10497" max="10497" width="14.42578125" style="2" customWidth="1"/>
    <col min="10498" max="10498" width="10.7109375" style="2" customWidth="1"/>
    <col min="10499" max="10499" width="6.7109375" style="2" customWidth="1"/>
    <col min="10500" max="10500" width="8.28515625" style="2" customWidth="1"/>
    <col min="10501" max="10502" width="10.7109375" style="2" customWidth="1"/>
    <col min="10503" max="10503" width="6.7109375" style="2" customWidth="1"/>
    <col min="10504" max="10504" width="8.28515625" style="2" customWidth="1"/>
    <col min="10505" max="10506" width="10.7109375" style="2" customWidth="1"/>
    <col min="10507" max="10752" width="9.140625" style="2"/>
    <col min="10753" max="10753" width="14.42578125" style="2" customWidth="1"/>
    <col min="10754" max="10754" width="10.7109375" style="2" customWidth="1"/>
    <col min="10755" max="10755" width="6.7109375" style="2" customWidth="1"/>
    <col min="10756" max="10756" width="8.28515625" style="2" customWidth="1"/>
    <col min="10757" max="10758" width="10.7109375" style="2" customWidth="1"/>
    <col min="10759" max="10759" width="6.7109375" style="2" customWidth="1"/>
    <col min="10760" max="10760" width="8.28515625" style="2" customWidth="1"/>
    <col min="10761" max="10762" width="10.7109375" style="2" customWidth="1"/>
    <col min="10763" max="11008" width="9.140625" style="2"/>
    <col min="11009" max="11009" width="14.42578125" style="2" customWidth="1"/>
    <col min="11010" max="11010" width="10.7109375" style="2" customWidth="1"/>
    <col min="11011" max="11011" width="6.7109375" style="2" customWidth="1"/>
    <col min="11012" max="11012" width="8.28515625" style="2" customWidth="1"/>
    <col min="11013" max="11014" width="10.7109375" style="2" customWidth="1"/>
    <col min="11015" max="11015" width="6.7109375" style="2" customWidth="1"/>
    <col min="11016" max="11016" width="8.28515625" style="2" customWidth="1"/>
    <col min="11017" max="11018" width="10.7109375" style="2" customWidth="1"/>
    <col min="11019" max="11264" width="9.140625" style="2"/>
    <col min="11265" max="11265" width="14.42578125" style="2" customWidth="1"/>
    <col min="11266" max="11266" width="10.7109375" style="2" customWidth="1"/>
    <col min="11267" max="11267" width="6.7109375" style="2" customWidth="1"/>
    <col min="11268" max="11268" width="8.28515625" style="2" customWidth="1"/>
    <col min="11269" max="11270" width="10.7109375" style="2" customWidth="1"/>
    <col min="11271" max="11271" width="6.7109375" style="2" customWidth="1"/>
    <col min="11272" max="11272" width="8.28515625" style="2" customWidth="1"/>
    <col min="11273" max="11274" width="10.7109375" style="2" customWidth="1"/>
    <col min="11275" max="11520" width="9.140625" style="2"/>
    <col min="11521" max="11521" width="14.42578125" style="2" customWidth="1"/>
    <col min="11522" max="11522" width="10.7109375" style="2" customWidth="1"/>
    <col min="11523" max="11523" width="6.7109375" style="2" customWidth="1"/>
    <col min="11524" max="11524" width="8.28515625" style="2" customWidth="1"/>
    <col min="11525" max="11526" width="10.7109375" style="2" customWidth="1"/>
    <col min="11527" max="11527" width="6.7109375" style="2" customWidth="1"/>
    <col min="11528" max="11528" width="8.28515625" style="2" customWidth="1"/>
    <col min="11529" max="11530" width="10.7109375" style="2" customWidth="1"/>
    <col min="11531" max="11776" width="9.140625" style="2"/>
    <col min="11777" max="11777" width="14.42578125" style="2" customWidth="1"/>
    <col min="11778" max="11778" width="10.7109375" style="2" customWidth="1"/>
    <col min="11779" max="11779" width="6.7109375" style="2" customWidth="1"/>
    <col min="11780" max="11780" width="8.28515625" style="2" customWidth="1"/>
    <col min="11781" max="11782" width="10.7109375" style="2" customWidth="1"/>
    <col min="11783" max="11783" width="6.7109375" style="2" customWidth="1"/>
    <col min="11784" max="11784" width="8.28515625" style="2" customWidth="1"/>
    <col min="11785" max="11786" width="10.7109375" style="2" customWidth="1"/>
    <col min="11787" max="12032" width="9.140625" style="2"/>
    <col min="12033" max="12033" width="14.42578125" style="2" customWidth="1"/>
    <col min="12034" max="12034" width="10.7109375" style="2" customWidth="1"/>
    <col min="12035" max="12035" width="6.7109375" style="2" customWidth="1"/>
    <col min="12036" max="12036" width="8.28515625" style="2" customWidth="1"/>
    <col min="12037" max="12038" width="10.7109375" style="2" customWidth="1"/>
    <col min="12039" max="12039" width="6.7109375" style="2" customWidth="1"/>
    <col min="12040" max="12040" width="8.28515625" style="2" customWidth="1"/>
    <col min="12041" max="12042" width="10.7109375" style="2" customWidth="1"/>
    <col min="12043" max="12288" width="9.140625" style="2"/>
    <col min="12289" max="12289" width="14.42578125" style="2" customWidth="1"/>
    <col min="12290" max="12290" width="10.7109375" style="2" customWidth="1"/>
    <col min="12291" max="12291" width="6.7109375" style="2" customWidth="1"/>
    <col min="12292" max="12292" width="8.28515625" style="2" customWidth="1"/>
    <col min="12293" max="12294" width="10.7109375" style="2" customWidth="1"/>
    <col min="12295" max="12295" width="6.7109375" style="2" customWidth="1"/>
    <col min="12296" max="12296" width="8.28515625" style="2" customWidth="1"/>
    <col min="12297" max="12298" width="10.7109375" style="2" customWidth="1"/>
    <col min="12299" max="12544" width="9.140625" style="2"/>
    <col min="12545" max="12545" width="14.42578125" style="2" customWidth="1"/>
    <col min="12546" max="12546" width="10.7109375" style="2" customWidth="1"/>
    <col min="12547" max="12547" width="6.7109375" style="2" customWidth="1"/>
    <col min="12548" max="12548" width="8.28515625" style="2" customWidth="1"/>
    <col min="12549" max="12550" width="10.7109375" style="2" customWidth="1"/>
    <col min="12551" max="12551" width="6.7109375" style="2" customWidth="1"/>
    <col min="12552" max="12552" width="8.28515625" style="2" customWidth="1"/>
    <col min="12553" max="12554" width="10.7109375" style="2" customWidth="1"/>
    <col min="12555" max="12800" width="9.140625" style="2"/>
    <col min="12801" max="12801" width="14.42578125" style="2" customWidth="1"/>
    <col min="12802" max="12802" width="10.7109375" style="2" customWidth="1"/>
    <col min="12803" max="12803" width="6.7109375" style="2" customWidth="1"/>
    <col min="12804" max="12804" width="8.28515625" style="2" customWidth="1"/>
    <col min="12805" max="12806" width="10.7109375" style="2" customWidth="1"/>
    <col min="12807" max="12807" width="6.7109375" style="2" customWidth="1"/>
    <col min="12808" max="12808" width="8.28515625" style="2" customWidth="1"/>
    <col min="12809" max="12810" width="10.7109375" style="2" customWidth="1"/>
    <col min="12811" max="13056" width="9.140625" style="2"/>
    <col min="13057" max="13057" width="14.42578125" style="2" customWidth="1"/>
    <col min="13058" max="13058" width="10.7109375" style="2" customWidth="1"/>
    <col min="13059" max="13059" width="6.7109375" style="2" customWidth="1"/>
    <col min="13060" max="13060" width="8.28515625" style="2" customWidth="1"/>
    <col min="13061" max="13062" width="10.7109375" style="2" customWidth="1"/>
    <col min="13063" max="13063" width="6.7109375" style="2" customWidth="1"/>
    <col min="13064" max="13064" width="8.28515625" style="2" customWidth="1"/>
    <col min="13065" max="13066" width="10.7109375" style="2" customWidth="1"/>
    <col min="13067" max="13312" width="9.140625" style="2"/>
    <col min="13313" max="13313" width="14.42578125" style="2" customWidth="1"/>
    <col min="13314" max="13314" width="10.7109375" style="2" customWidth="1"/>
    <col min="13315" max="13315" width="6.7109375" style="2" customWidth="1"/>
    <col min="13316" max="13316" width="8.28515625" style="2" customWidth="1"/>
    <col min="13317" max="13318" width="10.7109375" style="2" customWidth="1"/>
    <col min="13319" max="13319" width="6.7109375" style="2" customWidth="1"/>
    <col min="13320" max="13320" width="8.28515625" style="2" customWidth="1"/>
    <col min="13321" max="13322" width="10.7109375" style="2" customWidth="1"/>
    <col min="13323" max="13568" width="9.140625" style="2"/>
    <col min="13569" max="13569" width="14.42578125" style="2" customWidth="1"/>
    <col min="13570" max="13570" width="10.7109375" style="2" customWidth="1"/>
    <col min="13571" max="13571" width="6.7109375" style="2" customWidth="1"/>
    <col min="13572" max="13572" width="8.28515625" style="2" customWidth="1"/>
    <col min="13573" max="13574" width="10.7109375" style="2" customWidth="1"/>
    <col min="13575" max="13575" width="6.7109375" style="2" customWidth="1"/>
    <col min="13576" max="13576" width="8.28515625" style="2" customWidth="1"/>
    <col min="13577" max="13578" width="10.7109375" style="2" customWidth="1"/>
    <col min="13579" max="13824" width="9.140625" style="2"/>
    <col min="13825" max="13825" width="14.42578125" style="2" customWidth="1"/>
    <col min="13826" max="13826" width="10.7109375" style="2" customWidth="1"/>
    <col min="13827" max="13827" width="6.7109375" style="2" customWidth="1"/>
    <col min="13828" max="13828" width="8.28515625" style="2" customWidth="1"/>
    <col min="13829" max="13830" width="10.7109375" style="2" customWidth="1"/>
    <col min="13831" max="13831" width="6.7109375" style="2" customWidth="1"/>
    <col min="13832" max="13832" width="8.28515625" style="2" customWidth="1"/>
    <col min="13833" max="13834" width="10.7109375" style="2" customWidth="1"/>
    <col min="13835" max="14080" width="9.140625" style="2"/>
    <col min="14081" max="14081" width="14.42578125" style="2" customWidth="1"/>
    <col min="14082" max="14082" width="10.7109375" style="2" customWidth="1"/>
    <col min="14083" max="14083" width="6.7109375" style="2" customWidth="1"/>
    <col min="14084" max="14084" width="8.28515625" style="2" customWidth="1"/>
    <col min="14085" max="14086" width="10.7109375" style="2" customWidth="1"/>
    <col min="14087" max="14087" width="6.7109375" style="2" customWidth="1"/>
    <col min="14088" max="14088" width="8.28515625" style="2" customWidth="1"/>
    <col min="14089" max="14090" width="10.7109375" style="2" customWidth="1"/>
    <col min="14091" max="14336" width="9.140625" style="2"/>
    <col min="14337" max="14337" width="14.42578125" style="2" customWidth="1"/>
    <col min="14338" max="14338" width="10.7109375" style="2" customWidth="1"/>
    <col min="14339" max="14339" width="6.7109375" style="2" customWidth="1"/>
    <col min="14340" max="14340" width="8.28515625" style="2" customWidth="1"/>
    <col min="14341" max="14342" width="10.7109375" style="2" customWidth="1"/>
    <col min="14343" max="14343" width="6.7109375" style="2" customWidth="1"/>
    <col min="14344" max="14344" width="8.28515625" style="2" customWidth="1"/>
    <col min="14345" max="14346" width="10.7109375" style="2" customWidth="1"/>
    <col min="14347" max="14592" width="9.140625" style="2"/>
    <col min="14593" max="14593" width="14.42578125" style="2" customWidth="1"/>
    <col min="14594" max="14594" width="10.7109375" style="2" customWidth="1"/>
    <col min="14595" max="14595" width="6.7109375" style="2" customWidth="1"/>
    <col min="14596" max="14596" width="8.28515625" style="2" customWidth="1"/>
    <col min="14597" max="14598" width="10.7109375" style="2" customWidth="1"/>
    <col min="14599" max="14599" width="6.7109375" style="2" customWidth="1"/>
    <col min="14600" max="14600" width="8.28515625" style="2" customWidth="1"/>
    <col min="14601" max="14602" width="10.7109375" style="2" customWidth="1"/>
    <col min="14603" max="14848" width="9.140625" style="2"/>
    <col min="14849" max="14849" width="14.42578125" style="2" customWidth="1"/>
    <col min="14850" max="14850" width="10.7109375" style="2" customWidth="1"/>
    <col min="14851" max="14851" width="6.7109375" style="2" customWidth="1"/>
    <col min="14852" max="14852" width="8.28515625" style="2" customWidth="1"/>
    <col min="14853" max="14854" width="10.7109375" style="2" customWidth="1"/>
    <col min="14855" max="14855" width="6.7109375" style="2" customWidth="1"/>
    <col min="14856" max="14856" width="8.28515625" style="2" customWidth="1"/>
    <col min="14857" max="14858" width="10.7109375" style="2" customWidth="1"/>
    <col min="14859" max="15104" width="9.140625" style="2"/>
    <col min="15105" max="15105" width="14.42578125" style="2" customWidth="1"/>
    <col min="15106" max="15106" width="10.7109375" style="2" customWidth="1"/>
    <col min="15107" max="15107" width="6.7109375" style="2" customWidth="1"/>
    <col min="15108" max="15108" width="8.28515625" style="2" customWidth="1"/>
    <col min="15109" max="15110" width="10.7109375" style="2" customWidth="1"/>
    <col min="15111" max="15111" width="6.7109375" style="2" customWidth="1"/>
    <col min="15112" max="15112" width="8.28515625" style="2" customWidth="1"/>
    <col min="15113" max="15114" width="10.7109375" style="2" customWidth="1"/>
    <col min="15115" max="15360" width="9.140625" style="2"/>
    <col min="15361" max="15361" width="14.42578125" style="2" customWidth="1"/>
    <col min="15362" max="15362" width="10.7109375" style="2" customWidth="1"/>
    <col min="15363" max="15363" width="6.7109375" style="2" customWidth="1"/>
    <col min="15364" max="15364" width="8.28515625" style="2" customWidth="1"/>
    <col min="15365" max="15366" width="10.7109375" style="2" customWidth="1"/>
    <col min="15367" max="15367" width="6.7109375" style="2" customWidth="1"/>
    <col min="15368" max="15368" width="8.28515625" style="2" customWidth="1"/>
    <col min="15369" max="15370" width="10.7109375" style="2" customWidth="1"/>
    <col min="15371" max="15616" width="9.140625" style="2"/>
    <col min="15617" max="15617" width="14.42578125" style="2" customWidth="1"/>
    <col min="15618" max="15618" width="10.7109375" style="2" customWidth="1"/>
    <col min="15619" max="15619" width="6.7109375" style="2" customWidth="1"/>
    <col min="15620" max="15620" width="8.28515625" style="2" customWidth="1"/>
    <col min="15621" max="15622" width="10.7109375" style="2" customWidth="1"/>
    <col min="15623" max="15623" width="6.7109375" style="2" customWidth="1"/>
    <col min="15624" max="15624" width="8.28515625" style="2" customWidth="1"/>
    <col min="15625" max="15626" width="10.7109375" style="2" customWidth="1"/>
    <col min="15627" max="15872" width="9.140625" style="2"/>
    <col min="15873" max="15873" width="14.42578125" style="2" customWidth="1"/>
    <col min="15874" max="15874" width="10.7109375" style="2" customWidth="1"/>
    <col min="15875" max="15875" width="6.7109375" style="2" customWidth="1"/>
    <col min="15876" max="15876" width="8.28515625" style="2" customWidth="1"/>
    <col min="15877" max="15878" width="10.7109375" style="2" customWidth="1"/>
    <col min="15879" max="15879" width="6.7109375" style="2" customWidth="1"/>
    <col min="15880" max="15880" width="8.28515625" style="2" customWidth="1"/>
    <col min="15881" max="15882" width="10.7109375" style="2" customWidth="1"/>
    <col min="15883" max="16128" width="9.140625" style="2"/>
    <col min="16129" max="16129" width="14.42578125" style="2" customWidth="1"/>
    <col min="16130" max="16130" width="10.7109375" style="2" customWidth="1"/>
    <col min="16131" max="16131" width="6.7109375" style="2" customWidth="1"/>
    <col min="16132" max="16132" width="8.28515625" style="2" customWidth="1"/>
    <col min="16133" max="16134" width="10.7109375" style="2" customWidth="1"/>
    <col min="16135" max="16135" width="6.7109375" style="2" customWidth="1"/>
    <col min="16136" max="16136" width="8.28515625" style="2" customWidth="1"/>
    <col min="16137" max="16138" width="10.7109375" style="2" customWidth="1"/>
    <col min="16139" max="16384" width="9.140625" style="2"/>
  </cols>
  <sheetData>
    <row r="1" spans="1:10" s="17" customFormat="1" ht="36.75" customHeight="1" x14ac:dyDescent="0.2">
      <c r="A1" s="181" t="s">
        <v>630</v>
      </c>
      <c r="B1" s="252" t="s">
        <v>127</v>
      </c>
      <c r="C1" s="252"/>
      <c r="D1" s="252"/>
      <c r="E1" s="252"/>
      <c r="F1" s="252"/>
      <c r="G1" s="252"/>
      <c r="H1" s="252"/>
      <c r="I1" s="252"/>
      <c r="J1" s="252"/>
    </row>
    <row r="2" spans="1:10" s="17" customFormat="1" ht="18.399999999999999" customHeight="1" x14ac:dyDescent="0.2">
      <c r="A2" s="264" t="s">
        <v>1</v>
      </c>
      <c r="B2" s="264" t="s">
        <v>2</v>
      </c>
      <c r="C2" s="265" t="s">
        <v>85</v>
      </c>
      <c r="D2" s="265"/>
      <c r="E2" s="265"/>
      <c r="F2" s="265"/>
      <c r="G2" s="264" t="s">
        <v>86</v>
      </c>
      <c r="H2" s="264"/>
      <c r="I2" s="264"/>
      <c r="J2" s="264"/>
    </row>
    <row r="3" spans="1:10" s="12" customFormat="1" ht="18.399999999999999" customHeight="1" x14ac:dyDescent="0.25">
      <c r="A3" s="264"/>
      <c r="B3" s="264"/>
      <c r="C3" s="266" t="s">
        <v>657</v>
      </c>
      <c r="D3" s="267"/>
      <c r="E3" s="172" t="s">
        <v>4</v>
      </c>
      <c r="F3" s="171" t="s">
        <v>5</v>
      </c>
      <c r="G3" s="266" t="s">
        <v>657</v>
      </c>
      <c r="H3" s="267"/>
      <c r="I3" s="171" t="s">
        <v>4</v>
      </c>
      <c r="J3" s="171" t="s">
        <v>5</v>
      </c>
    </row>
    <row r="4" spans="1:10" s="13" customFormat="1" ht="18.399999999999999" customHeight="1" x14ac:dyDescent="0.25">
      <c r="A4" s="249" t="s">
        <v>6</v>
      </c>
      <c r="B4" s="4" t="s">
        <v>7</v>
      </c>
      <c r="C4" s="90">
        <v>4.5</v>
      </c>
      <c r="D4" s="91" t="s">
        <v>550</v>
      </c>
      <c r="E4" s="36">
        <v>0</v>
      </c>
      <c r="F4" s="36">
        <v>12.7</v>
      </c>
      <c r="G4" s="90">
        <v>3.95</v>
      </c>
      <c r="H4" s="91" t="s">
        <v>551</v>
      </c>
      <c r="I4" s="36">
        <v>0</v>
      </c>
      <c r="J4" s="36">
        <v>12.5</v>
      </c>
    </row>
    <row r="5" spans="1:10" s="13" customFormat="1" ht="18.399999999999999" customHeight="1" x14ac:dyDescent="0.25">
      <c r="A5" s="250"/>
      <c r="B5" s="4" t="s">
        <v>8</v>
      </c>
      <c r="C5" s="90">
        <v>4.5250000000000004</v>
      </c>
      <c r="D5" s="91" t="s">
        <v>552</v>
      </c>
      <c r="E5" s="36">
        <v>0</v>
      </c>
      <c r="F5" s="36">
        <v>14.9</v>
      </c>
      <c r="G5" s="90">
        <v>4.9499999999999993</v>
      </c>
      <c r="H5" s="91" t="s">
        <v>553</v>
      </c>
      <c r="I5" s="36">
        <v>0</v>
      </c>
      <c r="J5" s="36">
        <v>15.6</v>
      </c>
    </row>
    <row r="6" spans="1:10" s="13" customFormat="1" ht="18.399999999999999" customHeight="1" x14ac:dyDescent="0.25">
      <c r="A6" s="250"/>
      <c r="B6" s="4" t="s">
        <v>9</v>
      </c>
      <c r="C6" s="90">
        <v>2.9874999999999998</v>
      </c>
      <c r="D6" s="91" t="s">
        <v>554</v>
      </c>
      <c r="E6" s="36">
        <v>0</v>
      </c>
      <c r="F6" s="36">
        <v>10.7</v>
      </c>
      <c r="G6" s="90">
        <v>3.9125000000000001</v>
      </c>
      <c r="H6" s="91" t="s">
        <v>555</v>
      </c>
      <c r="I6" s="36">
        <v>0</v>
      </c>
      <c r="J6" s="36">
        <v>11.8</v>
      </c>
    </row>
    <row r="7" spans="1:10" s="13" customFormat="1" ht="18.399999999999999" customHeight="1" x14ac:dyDescent="0.25">
      <c r="A7" s="250"/>
      <c r="B7" s="4" t="s">
        <v>10</v>
      </c>
      <c r="C7" s="90">
        <v>1.8875</v>
      </c>
      <c r="D7" s="91" t="s">
        <v>556</v>
      </c>
      <c r="E7" s="36">
        <v>0</v>
      </c>
      <c r="F7" s="36">
        <v>15.1</v>
      </c>
      <c r="G7" s="90">
        <v>1.65</v>
      </c>
      <c r="H7" s="91" t="s">
        <v>557</v>
      </c>
      <c r="I7" s="36">
        <v>0</v>
      </c>
      <c r="J7" s="36">
        <v>13.2</v>
      </c>
    </row>
    <row r="8" spans="1:10" s="13" customFormat="1" ht="18.399999999999999" customHeight="1" x14ac:dyDescent="0.25">
      <c r="A8" s="250"/>
      <c r="B8" s="4" t="s">
        <v>12</v>
      </c>
      <c r="C8" s="90">
        <v>0</v>
      </c>
      <c r="D8" s="91" t="s">
        <v>128</v>
      </c>
      <c r="E8" s="36">
        <v>0</v>
      </c>
      <c r="F8" s="36">
        <v>0</v>
      </c>
      <c r="G8" s="90">
        <v>0</v>
      </c>
      <c r="H8" s="91" t="s">
        <v>128</v>
      </c>
      <c r="I8" s="36">
        <v>0</v>
      </c>
      <c r="J8" s="36">
        <v>0</v>
      </c>
    </row>
    <row r="9" spans="1:10" s="13" customFormat="1" ht="18.399999999999999" customHeight="1" x14ac:dyDescent="0.25">
      <c r="A9" s="251"/>
      <c r="B9" s="8" t="s">
        <v>1</v>
      </c>
      <c r="C9" s="92">
        <v>2.7800000000000002</v>
      </c>
      <c r="D9" s="93" t="s">
        <v>102</v>
      </c>
      <c r="E9" s="39">
        <v>0</v>
      </c>
      <c r="F9" s="39">
        <v>15.1</v>
      </c>
      <c r="G9" s="92">
        <v>2.8925000000000001</v>
      </c>
      <c r="H9" s="93" t="s">
        <v>558</v>
      </c>
      <c r="I9" s="39">
        <v>0</v>
      </c>
      <c r="J9" s="39">
        <v>15.6</v>
      </c>
    </row>
    <row r="10" spans="1:10" s="13" customFormat="1" ht="18.399999999999999" customHeight="1" x14ac:dyDescent="0.25">
      <c r="A10" s="249" t="s">
        <v>15</v>
      </c>
      <c r="B10" s="4" t="s">
        <v>7</v>
      </c>
      <c r="C10" s="90">
        <v>0</v>
      </c>
      <c r="D10" s="91" t="s">
        <v>128</v>
      </c>
      <c r="E10" s="36">
        <v>0</v>
      </c>
      <c r="F10" s="36">
        <v>0</v>
      </c>
      <c r="G10" s="90">
        <v>0</v>
      </c>
      <c r="H10" s="91" t="s">
        <v>128</v>
      </c>
      <c r="I10" s="36">
        <v>0</v>
      </c>
      <c r="J10" s="36">
        <v>0</v>
      </c>
    </row>
    <row r="11" spans="1:10" s="13" customFormat="1" ht="18.399999999999999" customHeight="1" x14ac:dyDescent="0.25">
      <c r="A11" s="250"/>
      <c r="B11" s="4" t="s">
        <v>8</v>
      </c>
      <c r="C11" s="90">
        <v>0</v>
      </c>
      <c r="D11" s="91" t="s">
        <v>128</v>
      </c>
      <c r="E11" s="36">
        <v>0</v>
      </c>
      <c r="F11" s="36">
        <v>0</v>
      </c>
      <c r="G11" s="90">
        <v>0</v>
      </c>
      <c r="H11" s="91" t="s">
        <v>128</v>
      </c>
      <c r="I11" s="36">
        <v>0</v>
      </c>
      <c r="J11" s="36">
        <v>0</v>
      </c>
    </row>
    <row r="12" spans="1:10" s="13" customFormat="1" ht="18.399999999999999" customHeight="1" x14ac:dyDescent="0.25">
      <c r="A12" s="250"/>
      <c r="B12" s="4" t="s">
        <v>9</v>
      </c>
      <c r="C12" s="90">
        <v>0</v>
      </c>
      <c r="D12" s="91" t="s">
        <v>128</v>
      </c>
      <c r="E12" s="36">
        <v>0</v>
      </c>
      <c r="F12" s="36">
        <v>0</v>
      </c>
      <c r="G12" s="90">
        <v>0</v>
      </c>
      <c r="H12" s="91" t="s">
        <v>128</v>
      </c>
      <c r="I12" s="36">
        <v>0</v>
      </c>
      <c r="J12" s="36">
        <v>0</v>
      </c>
    </row>
    <row r="13" spans="1:10" s="13" customFormat="1" ht="18.399999999999999" customHeight="1" x14ac:dyDescent="0.25">
      <c r="A13" s="250"/>
      <c r="B13" s="4" t="s">
        <v>10</v>
      </c>
      <c r="C13" s="90">
        <v>0</v>
      </c>
      <c r="D13" s="91" t="s">
        <v>128</v>
      </c>
      <c r="E13" s="36">
        <v>0</v>
      </c>
      <c r="F13" s="36">
        <v>0</v>
      </c>
      <c r="G13" s="90">
        <v>0</v>
      </c>
      <c r="H13" s="91" t="s">
        <v>128</v>
      </c>
      <c r="I13" s="36">
        <v>0</v>
      </c>
      <c r="J13" s="36">
        <v>0</v>
      </c>
    </row>
    <row r="14" spans="1:10" s="13" customFormat="1" ht="18.399999999999999" customHeight="1" x14ac:dyDescent="0.25">
      <c r="A14" s="250"/>
      <c r="B14" s="4" t="s">
        <v>12</v>
      </c>
      <c r="C14" s="90">
        <v>0.51249999999999996</v>
      </c>
      <c r="D14" s="91" t="s">
        <v>98</v>
      </c>
      <c r="E14" s="36">
        <v>0</v>
      </c>
      <c r="F14" s="36">
        <v>2.5</v>
      </c>
      <c r="G14" s="90">
        <v>0.1875</v>
      </c>
      <c r="H14" s="91" t="s">
        <v>40</v>
      </c>
      <c r="I14" s="36">
        <v>0</v>
      </c>
      <c r="J14" s="36">
        <v>1.3</v>
      </c>
    </row>
    <row r="15" spans="1:10" s="13" customFormat="1" ht="18.399999999999999" customHeight="1" x14ac:dyDescent="0.25">
      <c r="A15" s="251"/>
      <c r="B15" s="8" t="s">
        <v>1</v>
      </c>
      <c r="C15" s="92">
        <v>0.10249999999999999</v>
      </c>
      <c r="D15" s="93" t="s">
        <v>43</v>
      </c>
      <c r="E15" s="39">
        <v>0</v>
      </c>
      <c r="F15" s="39">
        <v>2.5</v>
      </c>
      <c r="G15" s="92">
        <v>3.7499999999999999E-2</v>
      </c>
      <c r="H15" s="93" t="s">
        <v>36</v>
      </c>
      <c r="I15" s="39">
        <v>0</v>
      </c>
      <c r="J15" s="39">
        <v>1.3</v>
      </c>
    </row>
    <row r="16" spans="1:10" s="13" customFormat="1" ht="18.399999999999999" customHeight="1" x14ac:dyDescent="0.25">
      <c r="A16" s="249" t="s">
        <v>18</v>
      </c>
      <c r="B16" s="4" t="s">
        <v>7</v>
      </c>
      <c r="C16" s="90">
        <v>0</v>
      </c>
      <c r="D16" s="91" t="s">
        <v>128</v>
      </c>
      <c r="E16" s="36">
        <v>0</v>
      </c>
      <c r="F16" s="36">
        <v>0</v>
      </c>
      <c r="G16" s="90">
        <v>0</v>
      </c>
      <c r="H16" s="91" t="s">
        <v>128</v>
      </c>
      <c r="I16" s="36">
        <v>0</v>
      </c>
      <c r="J16" s="36">
        <v>0</v>
      </c>
    </row>
    <row r="17" spans="1:10" s="13" customFormat="1" ht="18.399999999999999" customHeight="1" x14ac:dyDescent="0.25">
      <c r="A17" s="250"/>
      <c r="B17" s="4" t="s">
        <v>8</v>
      </c>
      <c r="C17" s="90">
        <v>0</v>
      </c>
      <c r="D17" s="91" t="s">
        <v>128</v>
      </c>
      <c r="E17" s="36">
        <v>0</v>
      </c>
      <c r="F17" s="36">
        <v>0</v>
      </c>
      <c r="G17" s="90">
        <v>0</v>
      </c>
      <c r="H17" s="91" t="s">
        <v>128</v>
      </c>
      <c r="I17" s="36">
        <v>0</v>
      </c>
      <c r="J17" s="36">
        <v>0</v>
      </c>
    </row>
    <row r="18" spans="1:10" s="13" customFormat="1" ht="18.399999999999999" customHeight="1" x14ac:dyDescent="0.25">
      <c r="A18" s="250"/>
      <c r="B18" s="4" t="s">
        <v>9</v>
      </c>
      <c r="C18" s="90">
        <v>0</v>
      </c>
      <c r="D18" s="91" t="s">
        <v>128</v>
      </c>
      <c r="E18" s="36">
        <v>0</v>
      </c>
      <c r="F18" s="36">
        <v>0</v>
      </c>
      <c r="G18" s="90">
        <v>0</v>
      </c>
      <c r="H18" s="91" t="s">
        <v>128</v>
      </c>
      <c r="I18" s="36">
        <v>0</v>
      </c>
      <c r="J18" s="36">
        <v>0</v>
      </c>
    </row>
    <row r="19" spans="1:10" s="13" customFormat="1" ht="18.399999999999999" customHeight="1" x14ac:dyDescent="0.25">
      <c r="A19" s="250"/>
      <c r="B19" s="4" t="s">
        <v>10</v>
      </c>
      <c r="C19" s="90">
        <v>0</v>
      </c>
      <c r="D19" s="91" t="s">
        <v>128</v>
      </c>
      <c r="E19" s="36">
        <v>0</v>
      </c>
      <c r="F19" s="36">
        <v>0</v>
      </c>
      <c r="G19" s="90">
        <v>0</v>
      </c>
      <c r="H19" s="91" t="s">
        <v>128</v>
      </c>
      <c r="I19" s="36">
        <v>0</v>
      </c>
      <c r="J19" s="36">
        <v>0</v>
      </c>
    </row>
    <row r="20" spans="1:10" s="13" customFormat="1" ht="18.399999999999999" customHeight="1" x14ac:dyDescent="0.25">
      <c r="A20" s="250"/>
      <c r="B20" s="4" t="s">
        <v>12</v>
      </c>
      <c r="C20" s="90">
        <v>5.9375</v>
      </c>
      <c r="D20" s="91" t="s">
        <v>559</v>
      </c>
      <c r="E20" s="36">
        <v>0</v>
      </c>
      <c r="F20" s="36">
        <v>17</v>
      </c>
      <c r="G20" s="90">
        <v>5.375</v>
      </c>
      <c r="H20" s="91" t="s">
        <v>560</v>
      </c>
      <c r="I20" s="36">
        <v>0</v>
      </c>
      <c r="J20" s="36">
        <v>15.1</v>
      </c>
    </row>
    <row r="21" spans="1:10" s="13" customFormat="1" ht="18.399999999999999" customHeight="1" x14ac:dyDescent="0.25">
      <c r="A21" s="251"/>
      <c r="B21" s="8" t="s">
        <v>1</v>
      </c>
      <c r="C21" s="92">
        <v>1.1875</v>
      </c>
      <c r="D21" s="93" t="s">
        <v>461</v>
      </c>
      <c r="E21" s="39">
        <v>0</v>
      </c>
      <c r="F21" s="39">
        <v>17</v>
      </c>
      <c r="G21" s="92">
        <v>1.075</v>
      </c>
      <c r="H21" s="93" t="s">
        <v>100</v>
      </c>
      <c r="I21" s="39">
        <v>0</v>
      </c>
      <c r="J21" s="39">
        <v>15.1</v>
      </c>
    </row>
    <row r="22" spans="1:10" s="13" customFormat="1" ht="18.399999999999999" customHeight="1" x14ac:dyDescent="0.25">
      <c r="A22" s="249" t="s">
        <v>22</v>
      </c>
      <c r="B22" s="4" t="s">
        <v>7</v>
      </c>
      <c r="C22" s="90">
        <v>11.637499999999999</v>
      </c>
      <c r="D22" s="91" t="s">
        <v>561</v>
      </c>
      <c r="E22" s="36">
        <v>0</v>
      </c>
      <c r="F22" s="36">
        <v>40.6</v>
      </c>
      <c r="G22" s="90">
        <v>10.112499999999999</v>
      </c>
      <c r="H22" s="91" t="s">
        <v>562</v>
      </c>
      <c r="I22" s="36">
        <v>0</v>
      </c>
      <c r="J22" s="36">
        <v>30.7</v>
      </c>
    </row>
    <row r="23" spans="1:10" s="13" customFormat="1" ht="18.399999999999999" customHeight="1" x14ac:dyDescent="0.25">
      <c r="A23" s="250"/>
      <c r="B23" s="4" t="s">
        <v>8</v>
      </c>
      <c r="C23" s="90">
        <v>4.125</v>
      </c>
      <c r="D23" s="91" t="s">
        <v>563</v>
      </c>
      <c r="E23" s="36">
        <v>0</v>
      </c>
      <c r="F23" s="36">
        <v>18</v>
      </c>
      <c r="G23" s="90">
        <v>4.05</v>
      </c>
      <c r="H23" s="91" t="s">
        <v>564</v>
      </c>
      <c r="I23" s="36">
        <v>0</v>
      </c>
      <c r="J23" s="36">
        <v>17.2</v>
      </c>
    </row>
    <row r="24" spans="1:10" s="13" customFormat="1" ht="18.399999999999999" customHeight="1" x14ac:dyDescent="0.25">
      <c r="A24" s="250"/>
      <c r="B24" s="24" t="s">
        <v>9</v>
      </c>
      <c r="C24" s="90">
        <v>6.25E-2</v>
      </c>
      <c r="D24" s="91" t="s">
        <v>36</v>
      </c>
      <c r="E24" s="36">
        <v>0</v>
      </c>
      <c r="F24" s="36">
        <v>0.5</v>
      </c>
      <c r="G24" s="90">
        <v>0</v>
      </c>
      <c r="H24" s="91" t="s">
        <v>128</v>
      </c>
      <c r="I24" s="36">
        <v>0</v>
      </c>
      <c r="J24" s="36">
        <v>0</v>
      </c>
    </row>
    <row r="25" spans="1:10" s="13" customFormat="1" ht="18.399999999999999" customHeight="1" x14ac:dyDescent="0.25">
      <c r="A25" s="250"/>
      <c r="B25" s="24" t="s">
        <v>10</v>
      </c>
      <c r="C25" s="90">
        <v>0.35</v>
      </c>
      <c r="D25" s="91" t="s">
        <v>32</v>
      </c>
      <c r="E25" s="36">
        <v>0</v>
      </c>
      <c r="F25" s="36">
        <v>1</v>
      </c>
      <c r="G25" s="90">
        <v>0.6</v>
      </c>
      <c r="H25" s="91" t="s">
        <v>92</v>
      </c>
      <c r="I25" s="36">
        <v>0</v>
      </c>
      <c r="J25" s="36">
        <v>1.5</v>
      </c>
    </row>
    <row r="26" spans="1:10" s="13" customFormat="1" ht="18.399999999999999" customHeight="1" x14ac:dyDescent="0.25">
      <c r="A26" s="250"/>
      <c r="B26" s="24" t="s">
        <v>12</v>
      </c>
      <c r="C26" s="90">
        <v>0.38750000000000001</v>
      </c>
      <c r="D26" s="91" t="s">
        <v>34</v>
      </c>
      <c r="E26" s="36">
        <v>0</v>
      </c>
      <c r="F26" s="36">
        <v>1.4</v>
      </c>
      <c r="G26" s="90">
        <v>0.7</v>
      </c>
      <c r="H26" s="91" t="s">
        <v>11</v>
      </c>
      <c r="I26" s="36">
        <v>0</v>
      </c>
      <c r="J26" s="36">
        <v>2.5</v>
      </c>
    </row>
    <row r="27" spans="1:10" s="13" customFormat="1" ht="18.399999999999999" customHeight="1" x14ac:dyDescent="0.25">
      <c r="A27" s="251"/>
      <c r="B27" s="8" t="s">
        <v>1</v>
      </c>
      <c r="C27" s="92">
        <v>3.3125000000000009</v>
      </c>
      <c r="D27" s="93" t="s">
        <v>566</v>
      </c>
      <c r="E27" s="39">
        <v>0</v>
      </c>
      <c r="F27" s="39">
        <v>40.6</v>
      </c>
      <c r="G27" s="92">
        <v>3.0924999999999994</v>
      </c>
      <c r="H27" s="93" t="s">
        <v>565</v>
      </c>
      <c r="I27" s="39">
        <v>0</v>
      </c>
      <c r="J27" s="39">
        <v>30.7</v>
      </c>
    </row>
    <row r="28" spans="1:10" ht="15.75" x14ac:dyDescent="0.25">
      <c r="C28" s="25"/>
      <c r="D28" s="25"/>
      <c r="E28" s="25"/>
      <c r="F28" s="25"/>
      <c r="G28" s="23"/>
      <c r="H28" s="23"/>
      <c r="I28" s="23"/>
      <c r="J28" s="23"/>
    </row>
    <row r="29" spans="1:10" ht="15.75" x14ac:dyDescent="0.25">
      <c r="G29" s="23"/>
      <c r="H29" s="23"/>
      <c r="I29" s="23"/>
      <c r="J29" s="23"/>
    </row>
  </sheetData>
  <customSheetViews>
    <customSheetView guid="{47446656-4427-4713-84F1-369842C9B919}" showPageBreaks="1" printArea="1" view="pageBreakPreview">
      <selection activeCell="B1" sqref="A1:J1"/>
      <pageMargins left="0.7" right="0.7" top="0.75" bottom="0.75" header="0.3" footer="0.3"/>
      <printOptions horizontalCentered="1"/>
      <pageSetup orientation="landscape" r:id="rId1"/>
    </customSheetView>
    <customSheetView guid="{899A0855-1E4C-4ABA-ACAE-00009733593A}" showPageBreaks="1" printArea="1" view="pageBreakPreview">
      <selection activeCell="L5" sqref="L5:L7"/>
      <pageMargins left="0.7" right="0.7" top="0.75" bottom="0.75" header="0.3" footer="0.3"/>
      <printOptions horizontalCentered="1"/>
      <pageSetup orientation="landscape" r:id="rId2"/>
    </customSheetView>
  </customSheetViews>
  <mergeCells count="11">
    <mergeCell ref="A10:A15"/>
    <mergeCell ref="A16:A21"/>
    <mergeCell ref="A22:A27"/>
    <mergeCell ref="B1:J1"/>
    <mergeCell ref="A2:A3"/>
    <mergeCell ref="B2:B3"/>
    <mergeCell ref="C2:F2"/>
    <mergeCell ref="G2:J2"/>
    <mergeCell ref="A4:A9"/>
    <mergeCell ref="G3:H3"/>
    <mergeCell ref="C3:D3"/>
  </mergeCells>
  <printOptions horizontalCentered="1"/>
  <pageMargins left="0.7" right="0.7" top="0.75" bottom="0.75" header="0.3" footer="0.3"/>
  <pageSetup orientation="landscape"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BreakPreview" zoomScaleNormal="100" zoomScaleSheetLayoutView="100" workbookViewId="0"/>
  </sheetViews>
  <sheetFormatPr defaultColWidth="9.140625" defaultRowHeight="12.75" x14ac:dyDescent="0.2"/>
  <cols>
    <col min="1" max="1" width="14.140625" style="2" customWidth="1"/>
    <col min="2" max="2" width="15.7109375" style="2" customWidth="1"/>
    <col min="3" max="4" width="8.28515625" style="2" customWidth="1"/>
    <col min="5" max="6" width="15.7109375" style="2" customWidth="1"/>
    <col min="7" max="16384" width="9.140625" style="2"/>
  </cols>
  <sheetData>
    <row r="1" spans="1:6" s="17" customFormat="1" ht="54.75" customHeight="1" x14ac:dyDescent="0.2">
      <c r="A1" s="181" t="s">
        <v>631</v>
      </c>
      <c r="B1" s="237" t="s">
        <v>50</v>
      </c>
      <c r="C1" s="237"/>
      <c r="D1" s="237"/>
      <c r="E1" s="237"/>
      <c r="F1" s="237"/>
    </row>
    <row r="2" spans="1:6" s="17" customFormat="1" ht="20.100000000000001" customHeight="1" x14ac:dyDescent="0.2">
      <c r="A2" s="171" t="s">
        <v>1</v>
      </c>
      <c r="B2" s="171" t="s">
        <v>2</v>
      </c>
      <c r="C2" s="266" t="s">
        <v>657</v>
      </c>
      <c r="D2" s="267"/>
      <c r="E2" s="171" t="s">
        <v>4</v>
      </c>
      <c r="F2" s="171" t="s">
        <v>5</v>
      </c>
    </row>
    <row r="3" spans="1:6" ht="20.100000000000001" customHeight="1" x14ac:dyDescent="0.25">
      <c r="A3" s="249" t="s">
        <v>6</v>
      </c>
      <c r="B3" s="4" t="s">
        <v>7</v>
      </c>
      <c r="C3" s="147">
        <v>30.2</v>
      </c>
      <c r="D3" s="148">
        <v>0.30937725468155558</v>
      </c>
      <c r="E3" s="147">
        <v>28.6</v>
      </c>
      <c r="F3" s="147">
        <v>31.2</v>
      </c>
    </row>
    <row r="4" spans="1:6" ht="20.100000000000001" customHeight="1" x14ac:dyDescent="0.25">
      <c r="A4" s="250"/>
      <c r="B4" s="4" t="s">
        <v>8</v>
      </c>
      <c r="C4" s="147">
        <v>30.450000000000003</v>
      </c>
      <c r="D4" s="148">
        <v>0.26322179675263169</v>
      </c>
      <c r="E4" s="147">
        <v>29.3</v>
      </c>
      <c r="F4" s="147">
        <v>31.3</v>
      </c>
    </row>
    <row r="5" spans="1:6" ht="20.100000000000001" customHeight="1" x14ac:dyDescent="0.25">
      <c r="A5" s="250"/>
      <c r="B5" s="4" t="s">
        <v>9</v>
      </c>
      <c r="C5" s="147">
        <v>30.125</v>
      </c>
      <c r="D5" s="148">
        <v>0.27694120056685972</v>
      </c>
      <c r="E5" s="147">
        <v>29.4</v>
      </c>
      <c r="F5" s="147">
        <v>31</v>
      </c>
    </row>
    <row r="6" spans="1:6" ht="20.100000000000001" customHeight="1" x14ac:dyDescent="0.25">
      <c r="A6" s="250"/>
      <c r="B6" s="4" t="s">
        <v>10</v>
      </c>
      <c r="C6" s="147">
        <v>30.212500000000002</v>
      </c>
      <c r="D6" s="148">
        <v>0.32919680392473394</v>
      </c>
      <c r="E6" s="147">
        <v>29.3</v>
      </c>
      <c r="F6" s="147">
        <v>31.2</v>
      </c>
    </row>
    <row r="7" spans="1:6" ht="20.100000000000001" customHeight="1" x14ac:dyDescent="0.25">
      <c r="A7" s="250"/>
      <c r="B7" s="4" t="s">
        <v>12</v>
      </c>
      <c r="C7" s="147">
        <v>30.274999999999999</v>
      </c>
      <c r="D7" s="148">
        <v>0.3132491021535645</v>
      </c>
      <c r="E7" s="147">
        <v>29.3</v>
      </c>
      <c r="F7" s="147">
        <v>31.1</v>
      </c>
    </row>
    <row r="8" spans="1:6" ht="20.100000000000001" customHeight="1" x14ac:dyDescent="0.25">
      <c r="A8" s="251"/>
      <c r="B8" s="8" t="s">
        <v>1</v>
      </c>
      <c r="C8" s="149">
        <v>30.252499999999991</v>
      </c>
      <c r="D8" s="150">
        <v>0.12805184747217746</v>
      </c>
      <c r="E8" s="149">
        <v>28.6</v>
      </c>
      <c r="F8" s="149">
        <v>31.3</v>
      </c>
    </row>
    <row r="9" spans="1:6" ht="20.100000000000001" customHeight="1" x14ac:dyDescent="0.25">
      <c r="A9" s="249" t="s">
        <v>15</v>
      </c>
      <c r="B9" s="4" t="s">
        <v>7</v>
      </c>
      <c r="C9" s="147">
        <v>30.375</v>
      </c>
      <c r="D9" s="148">
        <v>0.23735898069021405</v>
      </c>
      <c r="E9" s="147">
        <v>29.7</v>
      </c>
      <c r="F9" s="147">
        <v>31.1</v>
      </c>
    </row>
    <row r="10" spans="1:6" ht="20.100000000000001" customHeight="1" x14ac:dyDescent="0.25">
      <c r="A10" s="250"/>
      <c r="B10" s="4" t="s">
        <v>8</v>
      </c>
      <c r="C10" s="147">
        <v>30.299999999999997</v>
      </c>
      <c r="D10" s="148">
        <v>0.2390457218669059</v>
      </c>
      <c r="E10" s="147">
        <v>29.6</v>
      </c>
      <c r="F10" s="147">
        <v>31.1</v>
      </c>
    </row>
    <row r="11" spans="1:6" ht="20.100000000000001" customHeight="1" x14ac:dyDescent="0.25">
      <c r="A11" s="250"/>
      <c r="B11" s="4" t="s">
        <v>9</v>
      </c>
      <c r="C11" s="147">
        <v>30.2</v>
      </c>
      <c r="D11" s="148">
        <v>0.22912878474781181</v>
      </c>
      <c r="E11" s="147">
        <v>29.6</v>
      </c>
      <c r="F11" s="147">
        <v>30.9</v>
      </c>
    </row>
    <row r="12" spans="1:6" ht="20.100000000000001" customHeight="1" x14ac:dyDescent="0.25">
      <c r="A12" s="250"/>
      <c r="B12" s="4" t="s">
        <v>10</v>
      </c>
      <c r="C12" s="147">
        <v>30.225000000000001</v>
      </c>
      <c r="D12" s="148">
        <v>0.22736848631993864</v>
      </c>
      <c r="E12" s="147">
        <v>29.6</v>
      </c>
      <c r="F12" s="147">
        <v>30.9</v>
      </c>
    </row>
    <row r="13" spans="1:6" ht="20.100000000000001" customHeight="1" x14ac:dyDescent="0.25">
      <c r="A13" s="250"/>
      <c r="B13" s="4" t="s">
        <v>12</v>
      </c>
      <c r="C13" s="147">
        <v>30.237500000000001</v>
      </c>
      <c r="D13" s="148">
        <v>0.22355687994653006</v>
      </c>
      <c r="E13" s="147">
        <v>29.6</v>
      </c>
      <c r="F13" s="147">
        <v>30.9</v>
      </c>
    </row>
    <row r="14" spans="1:6" ht="20.100000000000001" customHeight="1" x14ac:dyDescent="0.25">
      <c r="A14" s="251"/>
      <c r="B14" s="8" t="s">
        <v>1</v>
      </c>
      <c r="C14" s="149">
        <v>30.267500000000002</v>
      </c>
      <c r="D14" s="150">
        <v>9.853982014312393E-2</v>
      </c>
      <c r="E14" s="149">
        <v>29.6</v>
      </c>
      <c r="F14" s="149">
        <v>31.1</v>
      </c>
    </row>
    <row r="15" spans="1:6" ht="20.100000000000001" customHeight="1" x14ac:dyDescent="0.25">
      <c r="A15" s="249" t="s">
        <v>18</v>
      </c>
      <c r="B15" s="4" t="s">
        <v>7</v>
      </c>
      <c r="C15" s="147">
        <v>30.187500000000004</v>
      </c>
      <c r="D15" s="148">
        <v>0.14812820219554984</v>
      </c>
      <c r="E15" s="147">
        <v>29.8</v>
      </c>
      <c r="F15" s="147">
        <v>30.7</v>
      </c>
    </row>
    <row r="16" spans="1:6" ht="20.100000000000001" customHeight="1" x14ac:dyDescent="0.25">
      <c r="A16" s="250"/>
      <c r="B16" s="4" t="s">
        <v>8</v>
      </c>
      <c r="C16" s="147">
        <v>30.162500000000001</v>
      </c>
      <c r="D16" s="148">
        <v>0.14260021538753975</v>
      </c>
      <c r="E16" s="147">
        <v>29.7</v>
      </c>
      <c r="F16" s="147">
        <v>30.6</v>
      </c>
    </row>
    <row r="17" spans="1:6" ht="20.100000000000001" customHeight="1" x14ac:dyDescent="0.25">
      <c r="A17" s="250"/>
      <c r="B17" s="4" t="s">
        <v>9</v>
      </c>
      <c r="C17" s="147">
        <v>30.225000000000001</v>
      </c>
      <c r="D17" s="148">
        <v>0.19062865921545771</v>
      </c>
      <c r="E17" s="147">
        <v>29.7</v>
      </c>
      <c r="F17" s="147">
        <v>30.8</v>
      </c>
    </row>
    <row r="18" spans="1:6" ht="20.100000000000001" customHeight="1" x14ac:dyDescent="0.25">
      <c r="A18" s="250"/>
      <c r="B18" s="4" t="s">
        <v>10</v>
      </c>
      <c r="C18" s="147">
        <v>30.112499999999997</v>
      </c>
      <c r="D18" s="148">
        <v>0.1663016836956708</v>
      </c>
      <c r="E18" s="147">
        <v>29.6</v>
      </c>
      <c r="F18" s="147">
        <v>30.6</v>
      </c>
    </row>
    <row r="19" spans="1:6" ht="20.100000000000001" customHeight="1" x14ac:dyDescent="0.25">
      <c r="A19" s="250"/>
      <c r="B19" s="4" t="s">
        <v>12</v>
      </c>
      <c r="C19" s="147">
        <v>30.237500000000001</v>
      </c>
      <c r="D19" s="148">
        <v>0.12947352183804767</v>
      </c>
      <c r="E19" s="147">
        <v>29.8</v>
      </c>
      <c r="F19" s="147">
        <v>30.6</v>
      </c>
    </row>
    <row r="20" spans="1:6" ht="20.100000000000001" customHeight="1" x14ac:dyDescent="0.25">
      <c r="A20" s="251"/>
      <c r="B20" s="8" t="s">
        <v>1</v>
      </c>
      <c r="C20" s="149">
        <v>30.185000000000009</v>
      </c>
      <c r="D20" s="150">
        <v>6.6847511124825162E-2</v>
      </c>
      <c r="E20" s="149">
        <v>29.6</v>
      </c>
      <c r="F20" s="149">
        <v>30.8</v>
      </c>
    </row>
    <row r="21" spans="1:6" ht="20.100000000000001" customHeight="1" x14ac:dyDescent="0.25">
      <c r="A21" s="268" t="s">
        <v>22</v>
      </c>
      <c r="B21" s="4" t="s">
        <v>7</v>
      </c>
      <c r="C21" s="147">
        <v>30.487500000000001</v>
      </c>
      <c r="D21" s="148">
        <v>0.13943444440200597</v>
      </c>
      <c r="E21" s="147">
        <v>30</v>
      </c>
      <c r="F21" s="147">
        <v>30.9</v>
      </c>
    </row>
    <row r="22" spans="1:6" ht="20.100000000000001" customHeight="1" x14ac:dyDescent="0.25">
      <c r="A22" s="268"/>
      <c r="B22" s="4" t="s">
        <v>8</v>
      </c>
      <c r="C22" s="147">
        <v>30.537499999999998</v>
      </c>
      <c r="D22" s="148">
        <v>0.17416894507516575</v>
      </c>
      <c r="E22" s="147">
        <v>29.9</v>
      </c>
      <c r="F22" s="147">
        <v>31.1</v>
      </c>
    </row>
    <row r="23" spans="1:6" ht="20.100000000000001" customHeight="1" x14ac:dyDescent="0.25">
      <c r="A23" s="268"/>
      <c r="B23" s="4" t="s">
        <v>9</v>
      </c>
      <c r="C23" s="147">
        <v>29.8</v>
      </c>
      <c r="D23" s="148">
        <v>0.29999999999999888</v>
      </c>
      <c r="E23" s="147">
        <v>27.8</v>
      </c>
      <c r="F23" s="147">
        <v>30.7</v>
      </c>
    </row>
    <row r="24" spans="1:6" ht="20.100000000000001" customHeight="1" x14ac:dyDescent="0.25">
      <c r="A24" s="268"/>
      <c r="B24" s="4" t="s">
        <v>10</v>
      </c>
      <c r="C24" s="147">
        <v>30.012500000000003</v>
      </c>
      <c r="D24" s="148">
        <v>0.35174945425887016</v>
      </c>
      <c r="E24" s="147">
        <v>29.2</v>
      </c>
      <c r="F24" s="147">
        <v>32.299999999999997</v>
      </c>
    </row>
    <row r="25" spans="1:6" ht="20.100000000000001" customHeight="1" x14ac:dyDescent="0.25">
      <c r="A25" s="268"/>
      <c r="B25" s="4" t="s">
        <v>12</v>
      </c>
      <c r="C25" s="147">
        <v>29.362499999999997</v>
      </c>
      <c r="D25" s="148">
        <v>0.24852241922441365</v>
      </c>
      <c r="E25" s="147">
        <v>28.2</v>
      </c>
      <c r="F25" s="147">
        <v>30</v>
      </c>
    </row>
    <row r="26" spans="1:6" ht="20.100000000000001" customHeight="1" x14ac:dyDescent="0.25">
      <c r="A26" s="268"/>
      <c r="B26" s="8" t="s">
        <v>1</v>
      </c>
      <c r="C26" s="149">
        <v>30.04</v>
      </c>
      <c r="D26" s="150">
        <v>0.1289404553491158</v>
      </c>
      <c r="E26" s="149">
        <v>27.8</v>
      </c>
      <c r="F26" s="149">
        <v>32.299999999999997</v>
      </c>
    </row>
  </sheetData>
  <customSheetViews>
    <customSheetView guid="{47446656-4427-4713-84F1-369842C9B919}" showPageBreaks="1" printArea="1" view="pageBreakPreview">
      <selection activeCell="B1" sqref="A1:F1"/>
      <pageMargins left="0.7" right="0.7" top="0.75" bottom="0.75" header="0.3" footer="0.3"/>
      <printOptions horizontalCentered="1"/>
      <pageSetup orientation="portrait" r:id="rId1"/>
    </customSheetView>
    <customSheetView guid="{899A0855-1E4C-4ABA-ACAE-00009733593A}" showPageBreaks="1" printArea="1" view="pageBreakPreview">
      <selection activeCell="H3" sqref="H3:H5"/>
      <pageMargins left="0.7" right="0.7" top="0.75" bottom="0.75" header="0.3" footer="0.3"/>
      <printOptions horizontalCentered="1"/>
      <pageSetup orientation="portrait" r:id="rId2"/>
    </customSheetView>
  </customSheetViews>
  <mergeCells count="6">
    <mergeCell ref="B1:F1"/>
    <mergeCell ref="A3:A8"/>
    <mergeCell ref="A9:A14"/>
    <mergeCell ref="A15:A20"/>
    <mergeCell ref="A21:A26"/>
    <mergeCell ref="C2:D2"/>
  </mergeCells>
  <printOptions horizontalCentered="1"/>
  <pageMargins left="0.7" right="0.7" top="0.75" bottom="0.75" header="0.3" footer="0.3"/>
  <pageSetup orientation="portrait"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view="pageBreakPreview" zoomScaleNormal="100" zoomScaleSheetLayoutView="100" workbookViewId="0"/>
  </sheetViews>
  <sheetFormatPr defaultColWidth="9.140625" defaultRowHeight="15" x14ac:dyDescent="0.25"/>
  <cols>
    <col min="1" max="1" width="14.28515625" style="55" customWidth="1"/>
    <col min="2" max="6" width="7.7109375" style="55" customWidth="1"/>
    <col min="7" max="7" width="9.42578125" style="55" bestFit="1" customWidth="1"/>
    <col min="8" max="10" width="9.28515625" style="55" bestFit="1" customWidth="1"/>
    <col min="11" max="16384" width="9.140625" style="55"/>
  </cols>
  <sheetData>
    <row r="1" spans="1:12" ht="56.45" customHeight="1" x14ac:dyDescent="0.25">
      <c r="A1" s="192" t="s">
        <v>632</v>
      </c>
      <c r="B1" s="233" t="s">
        <v>434</v>
      </c>
      <c r="C1" s="233"/>
      <c r="D1" s="233"/>
      <c r="E1" s="233"/>
      <c r="F1" s="233"/>
      <c r="G1" s="233"/>
      <c r="H1" s="233"/>
      <c r="I1" s="233"/>
      <c r="J1" s="233"/>
    </row>
    <row r="2" spans="1:12" ht="20.100000000000001" customHeight="1" x14ac:dyDescent="0.25">
      <c r="A2" s="270" t="s">
        <v>422</v>
      </c>
      <c r="B2" s="270"/>
      <c r="C2" s="270"/>
      <c r="D2" s="270"/>
      <c r="E2" s="270"/>
      <c r="F2" s="270"/>
      <c r="G2" s="270"/>
      <c r="H2" s="270"/>
      <c r="I2" s="270"/>
      <c r="J2" s="270"/>
    </row>
    <row r="3" spans="1:12" ht="20.100000000000001" customHeight="1" x14ac:dyDescent="0.25">
      <c r="A3" s="196" t="s">
        <v>423</v>
      </c>
      <c r="B3" s="196" t="s">
        <v>424</v>
      </c>
      <c r="C3" s="196"/>
      <c r="D3" s="196"/>
      <c r="E3" s="196"/>
      <c r="F3" s="198" t="s">
        <v>425</v>
      </c>
      <c r="G3" s="270" t="s">
        <v>426</v>
      </c>
      <c r="H3" s="270"/>
      <c r="I3" s="270"/>
      <c r="J3" s="270"/>
      <c r="L3" s="125"/>
    </row>
    <row r="4" spans="1:12" ht="14.45" customHeight="1" x14ac:dyDescent="0.25">
      <c r="A4" s="269" t="s">
        <v>427</v>
      </c>
      <c r="B4" s="63" t="s">
        <v>9</v>
      </c>
      <c r="C4" s="64" t="s">
        <v>10</v>
      </c>
      <c r="D4" s="64" t="s">
        <v>7</v>
      </c>
      <c r="E4" s="64" t="s">
        <v>12</v>
      </c>
      <c r="F4" s="65" t="s">
        <v>8</v>
      </c>
      <c r="G4" s="66" t="s">
        <v>428</v>
      </c>
      <c r="H4" s="58" t="s">
        <v>429</v>
      </c>
      <c r="I4" s="57" t="s">
        <v>430</v>
      </c>
      <c r="J4" s="67" t="s">
        <v>431</v>
      </c>
      <c r="L4" s="125"/>
    </row>
    <row r="5" spans="1:12" ht="16.5" thickBot="1" x14ac:dyDescent="0.3">
      <c r="A5" s="269"/>
      <c r="B5" s="68">
        <v>30.18</v>
      </c>
      <c r="C5" s="60">
        <v>30.18</v>
      </c>
      <c r="D5" s="60">
        <v>30.25</v>
      </c>
      <c r="E5" s="60">
        <v>30.25</v>
      </c>
      <c r="F5" s="88">
        <v>30.3</v>
      </c>
      <c r="G5" s="70">
        <v>0.155</v>
      </c>
      <c r="H5" s="57">
        <v>0.96</v>
      </c>
      <c r="I5" s="57">
        <v>4</v>
      </c>
      <c r="J5" s="67">
        <v>115</v>
      </c>
      <c r="L5" s="125"/>
    </row>
    <row r="6" spans="1:12" ht="15.75" x14ac:dyDescent="0.25">
      <c r="A6" s="269"/>
      <c r="B6" s="72"/>
      <c r="C6" s="73"/>
      <c r="D6" s="73"/>
      <c r="E6" s="73"/>
      <c r="F6" s="74"/>
      <c r="G6" s="66"/>
      <c r="H6" s="57"/>
      <c r="I6" s="57"/>
      <c r="J6" s="67"/>
    </row>
    <row r="7" spans="1:12" ht="15.75" x14ac:dyDescent="0.25">
      <c r="A7" s="269" t="s">
        <v>6</v>
      </c>
      <c r="B7" s="63" t="s">
        <v>9</v>
      </c>
      <c r="C7" s="64" t="s">
        <v>7</v>
      </c>
      <c r="D7" s="64" t="s">
        <v>10</v>
      </c>
      <c r="E7" s="64" t="s">
        <v>12</v>
      </c>
      <c r="F7" s="65" t="s">
        <v>8</v>
      </c>
      <c r="G7" s="75" t="s">
        <v>428</v>
      </c>
      <c r="H7" s="76" t="s">
        <v>429</v>
      </c>
      <c r="I7" s="77" t="s">
        <v>430</v>
      </c>
      <c r="J7" s="78" t="s">
        <v>431</v>
      </c>
    </row>
    <row r="8" spans="1:12" ht="16.5" thickBot="1" x14ac:dyDescent="0.3">
      <c r="A8" s="269"/>
      <c r="B8" s="79">
        <v>30.12</v>
      </c>
      <c r="C8" s="59">
        <v>30.2</v>
      </c>
      <c r="D8" s="60">
        <v>30.21</v>
      </c>
      <c r="E8" s="60">
        <v>30.27</v>
      </c>
      <c r="F8" s="71">
        <v>30.45</v>
      </c>
      <c r="G8" s="70">
        <v>0.16800000000000001</v>
      </c>
      <c r="H8" s="57">
        <v>0.95</v>
      </c>
      <c r="I8" s="57">
        <v>4</v>
      </c>
      <c r="J8" s="67">
        <v>35</v>
      </c>
    </row>
    <row r="9" spans="1:12" ht="15.75" x14ac:dyDescent="0.25">
      <c r="A9" s="269"/>
      <c r="B9" s="72"/>
      <c r="C9" s="73"/>
      <c r="D9" s="73"/>
      <c r="E9" s="73"/>
      <c r="F9" s="74"/>
      <c r="G9" s="72"/>
      <c r="H9" s="73"/>
      <c r="I9" s="73"/>
      <c r="J9" s="74"/>
    </row>
    <row r="10" spans="1:12" ht="15.75" x14ac:dyDescent="0.25">
      <c r="A10" s="269" t="s">
        <v>15</v>
      </c>
      <c r="B10" s="63" t="s">
        <v>9</v>
      </c>
      <c r="C10" s="64" t="s">
        <v>10</v>
      </c>
      <c r="D10" s="64" t="s">
        <v>12</v>
      </c>
      <c r="E10" s="64" t="s">
        <v>8</v>
      </c>
      <c r="F10" s="65" t="s">
        <v>7</v>
      </c>
      <c r="G10" s="66" t="s">
        <v>428</v>
      </c>
      <c r="H10" s="58" t="s">
        <v>429</v>
      </c>
      <c r="I10" s="57" t="s">
        <v>430</v>
      </c>
      <c r="J10" s="67" t="s">
        <v>431</v>
      </c>
    </row>
    <row r="11" spans="1:12" ht="16.5" thickBot="1" x14ac:dyDescent="0.3">
      <c r="A11" s="269"/>
      <c r="B11" s="68">
        <v>30.2</v>
      </c>
      <c r="C11" s="59">
        <v>30.22</v>
      </c>
      <c r="D11" s="59">
        <v>30.24</v>
      </c>
      <c r="E11" s="59">
        <v>30.3</v>
      </c>
      <c r="F11" s="88">
        <v>30.38</v>
      </c>
      <c r="G11" s="66">
        <v>0.92800000000000005</v>
      </c>
      <c r="H11" s="57">
        <v>0.98</v>
      </c>
      <c r="I11" s="57">
        <v>4</v>
      </c>
      <c r="J11" s="67">
        <v>35</v>
      </c>
    </row>
    <row r="12" spans="1:12" ht="15.75" x14ac:dyDescent="0.25">
      <c r="A12" s="269"/>
      <c r="B12" s="72"/>
      <c r="C12" s="73"/>
      <c r="D12" s="73"/>
      <c r="E12" s="73"/>
      <c r="F12" s="74"/>
      <c r="G12" s="66"/>
      <c r="H12" s="57"/>
      <c r="I12" s="57"/>
      <c r="J12" s="67"/>
    </row>
    <row r="13" spans="1:12" ht="15.75" x14ac:dyDescent="0.25">
      <c r="A13" s="269" t="s">
        <v>18</v>
      </c>
      <c r="B13" s="63" t="s">
        <v>10</v>
      </c>
      <c r="C13" s="64" t="s">
        <v>8</v>
      </c>
      <c r="D13" s="64" t="s">
        <v>7</v>
      </c>
      <c r="E13" s="64" t="s">
        <v>9</v>
      </c>
      <c r="F13" s="65" t="s">
        <v>12</v>
      </c>
      <c r="G13" s="75" t="s">
        <v>428</v>
      </c>
      <c r="H13" s="76" t="s">
        <v>429</v>
      </c>
      <c r="I13" s="77" t="s">
        <v>430</v>
      </c>
      <c r="J13" s="78" t="s">
        <v>431</v>
      </c>
    </row>
    <row r="14" spans="1:12" ht="16.5" thickBot="1" x14ac:dyDescent="0.3">
      <c r="A14" s="269"/>
      <c r="B14" s="79">
        <v>30.11</v>
      </c>
      <c r="C14" s="60">
        <v>30.16</v>
      </c>
      <c r="D14" s="60">
        <v>30.19</v>
      </c>
      <c r="E14" s="60">
        <v>30.22</v>
      </c>
      <c r="F14" s="71">
        <v>30.24</v>
      </c>
      <c r="G14" s="57">
        <v>3.7589999999999999</v>
      </c>
      <c r="H14" s="57">
        <v>1.2E-2</v>
      </c>
      <c r="I14" s="57">
        <v>4</v>
      </c>
      <c r="J14" s="67">
        <v>35</v>
      </c>
    </row>
    <row r="15" spans="1:12" ht="15.75" x14ac:dyDescent="0.25">
      <c r="A15" s="269"/>
      <c r="B15" s="81"/>
      <c r="C15" s="82"/>
      <c r="D15" s="82"/>
      <c r="E15" s="82"/>
      <c r="F15" s="83"/>
      <c r="G15" s="72"/>
      <c r="H15" s="73"/>
      <c r="I15" s="73"/>
      <c r="J15" s="74"/>
    </row>
    <row r="16" spans="1:12" ht="15.75" x14ac:dyDescent="0.25">
      <c r="A16" s="269" t="s">
        <v>22</v>
      </c>
      <c r="B16" s="63" t="s">
        <v>12</v>
      </c>
      <c r="C16" s="64" t="s">
        <v>9</v>
      </c>
      <c r="D16" s="64" t="s">
        <v>10</v>
      </c>
      <c r="E16" s="64" t="s">
        <v>7</v>
      </c>
      <c r="F16" s="65" t="s">
        <v>8</v>
      </c>
      <c r="G16" s="66" t="s">
        <v>428</v>
      </c>
      <c r="H16" s="58" t="s">
        <v>429</v>
      </c>
      <c r="I16" s="57" t="s">
        <v>430</v>
      </c>
      <c r="J16" s="67" t="s">
        <v>431</v>
      </c>
    </row>
    <row r="17" spans="1:10" ht="16.5" thickBot="1" x14ac:dyDescent="0.3">
      <c r="A17" s="269"/>
      <c r="B17" s="79">
        <v>29.36</v>
      </c>
      <c r="C17" s="59">
        <v>29.8</v>
      </c>
      <c r="D17" s="59">
        <v>30.01</v>
      </c>
      <c r="E17" s="62">
        <v>30.49</v>
      </c>
      <c r="F17" s="69">
        <v>30.54</v>
      </c>
      <c r="G17" s="70">
        <v>3.7090000000000001</v>
      </c>
      <c r="H17" s="57" t="s">
        <v>644</v>
      </c>
      <c r="I17" s="57">
        <v>4</v>
      </c>
      <c r="J17" s="67">
        <v>35</v>
      </c>
    </row>
    <row r="18" spans="1:10" ht="16.5" thickBot="1" x14ac:dyDescent="0.3">
      <c r="A18" s="269"/>
      <c r="B18" s="80"/>
      <c r="C18" s="61"/>
      <c r="D18" s="60"/>
      <c r="E18" s="60"/>
      <c r="F18" s="71"/>
      <c r="G18" s="66"/>
      <c r="H18" s="57"/>
      <c r="I18" s="57"/>
      <c r="J18" s="67"/>
    </row>
    <row r="19" spans="1:10" ht="15.75" x14ac:dyDescent="0.25">
      <c r="A19" s="269"/>
      <c r="B19" s="72"/>
      <c r="C19" s="73"/>
      <c r="D19" s="73"/>
      <c r="E19" s="73"/>
      <c r="F19" s="74"/>
      <c r="G19" s="72"/>
      <c r="H19" s="73"/>
      <c r="I19" s="73"/>
      <c r="J19" s="74"/>
    </row>
    <row r="20" spans="1:10" ht="20.100000000000001" customHeight="1" x14ac:dyDescent="0.25">
      <c r="A20" s="271" t="s">
        <v>433</v>
      </c>
      <c r="B20" s="272"/>
      <c r="C20" s="272"/>
      <c r="D20" s="272"/>
      <c r="E20" s="272"/>
      <c r="F20" s="272"/>
      <c r="G20" s="272"/>
      <c r="H20" s="272"/>
      <c r="I20" s="272"/>
      <c r="J20" s="273"/>
    </row>
    <row r="21" spans="1:10" ht="20.100000000000001" customHeight="1" x14ac:dyDescent="0.25">
      <c r="A21" s="196" t="s">
        <v>423</v>
      </c>
      <c r="B21" s="196" t="s">
        <v>424</v>
      </c>
      <c r="C21" s="196"/>
      <c r="D21" s="196"/>
      <c r="E21" s="196" t="s">
        <v>425</v>
      </c>
      <c r="F21" s="196"/>
      <c r="G21" s="271" t="s">
        <v>426</v>
      </c>
      <c r="H21" s="272"/>
      <c r="I21" s="272"/>
      <c r="J21" s="273"/>
    </row>
    <row r="22" spans="1:10" ht="15.75" x14ac:dyDescent="0.25">
      <c r="A22" s="274" t="s">
        <v>620</v>
      </c>
      <c r="B22" s="63" t="s">
        <v>22</v>
      </c>
      <c r="C22" s="64" t="s">
        <v>18</v>
      </c>
      <c r="D22" s="64" t="s">
        <v>6</v>
      </c>
      <c r="E22" s="64" t="s">
        <v>15</v>
      </c>
      <c r="F22" s="78"/>
      <c r="G22" s="66" t="s">
        <v>428</v>
      </c>
      <c r="H22" s="58" t="s">
        <v>429</v>
      </c>
      <c r="I22" s="57" t="s">
        <v>430</v>
      </c>
      <c r="J22" s="67" t="s">
        <v>431</v>
      </c>
    </row>
    <row r="23" spans="1:10" ht="16.5" thickBot="1" x14ac:dyDescent="0.3">
      <c r="A23" s="275"/>
      <c r="B23" s="79">
        <v>30.04</v>
      </c>
      <c r="C23" s="60">
        <v>30.18</v>
      </c>
      <c r="D23" s="60">
        <v>30.25</v>
      </c>
      <c r="E23" s="60">
        <v>30.27</v>
      </c>
      <c r="F23" s="67"/>
      <c r="G23" s="66">
        <v>0.91500000000000004</v>
      </c>
      <c r="H23" s="57">
        <v>0.43</v>
      </c>
      <c r="I23" s="57">
        <v>3</v>
      </c>
      <c r="J23" s="67">
        <v>156</v>
      </c>
    </row>
    <row r="24" spans="1:10" ht="15.75" x14ac:dyDescent="0.25">
      <c r="A24" s="276"/>
      <c r="F24" s="74"/>
      <c r="G24" s="72"/>
      <c r="H24" s="151"/>
      <c r="I24" s="73"/>
      <c r="J24" s="74"/>
    </row>
    <row r="25" spans="1:10" ht="15.75" x14ac:dyDescent="0.25">
      <c r="A25" s="274" t="s">
        <v>239</v>
      </c>
      <c r="B25" s="63" t="s">
        <v>15</v>
      </c>
      <c r="C25" s="64" t="s">
        <v>18</v>
      </c>
      <c r="D25" s="64" t="s">
        <v>6</v>
      </c>
      <c r="E25" s="64" t="s">
        <v>22</v>
      </c>
      <c r="F25" s="67"/>
      <c r="G25" s="66" t="s">
        <v>428</v>
      </c>
      <c r="H25" s="58" t="s">
        <v>429</v>
      </c>
      <c r="I25" s="57" t="s">
        <v>430</v>
      </c>
      <c r="J25" s="67" t="s">
        <v>431</v>
      </c>
    </row>
    <row r="26" spans="1:10" ht="16.5" thickBot="1" x14ac:dyDescent="0.3">
      <c r="A26" s="275"/>
      <c r="B26" s="79">
        <v>26.99</v>
      </c>
      <c r="C26" s="62">
        <v>27.24</v>
      </c>
      <c r="D26" s="62">
        <v>27.29</v>
      </c>
      <c r="E26" s="62">
        <v>27.95</v>
      </c>
      <c r="F26" s="67"/>
      <c r="G26" s="66">
        <v>92.149000000000001</v>
      </c>
      <c r="H26" s="57" t="s">
        <v>432</v>
      </c>
      <c r="I26" s="57">
        <v>3</v>
      </c>
      <c r="J26" s="67">
        <v>156</v>
      </c>
    </row>
    <row r="27" spans="1:10" ht="16.5" thickBot="1" x14ac:dyDescent="0.3">
      <c r="A27" s="275"/>
      <c r="B27" s="80"/>
      <c r="C27" s="60"/>
      <c r="D27" s="60"/>
      <c r="E27" s="62"/>
      <c r="F27" s="67"/>
      <c r="G27" s="66"/>
      <c r="H27" s="57"/>
      <c r="I27" s="57"/>
      <c r="J27" s="67"/>
    </row>
    <row r="28" spans="1:10" ht="16.5" thickBot="1" x14ac:dyDescent="0.3">
      <c r="A28" s="275"/>
      <c r="B28" s="80"/>
      <c r="C28" s="62"/>
      <c r="D28" s="62"/>
      <c r="E28" s="60"/>
      <c r="F28" s="67"/>
      <c r="G28" s="66"/>
      <c r="H28" s="57"/>
      <c r="I28" s="57"/>
      <c r="J28" s="67"/>
    </row>
    <row r="29" spans="1:10" ht="15.75" x14ac:dyDescent="0.25">
      <c r="A29" s="276"/>
      <c r="B29" s="72"/>
      <c r="C29" s="73"/>
      <c r="D29" s="73"/>
      <c r="E29" s="73"/>
      <c r="F29" s="74"/>
      <c r="G29" s="72"/>
      <c r="H29" s="73"/>
      <c r="I29" s="73"/>
      <c r="J29" s="74"/>
    </row>
    <row r="30" spans="1:10" ht="15.75" x14ac:dyDescent="0.25">
      <c r="A30" s="269" t="s">
        <v>240</v>
      </c>
      <c r="B30" s="63" t="s">
        <v>15</v>
      </c>
      <c r="C30" s="64" t="s">
        <v>22</v>
      </c>
      <c r="D30" s="64" t="s">
        <v>6</v>
      </c>
      <c r="E30" s="64" t="s">
        <v>18</v>
      </c>
      <c r="F30" s="78"/>
      <c r="G30" s="75" t="s">
        <v>428</v>
      </c>
      <c r="H30" s="76" t="s">
        <v>429</v>
      </c>
      <c r="I30" s="77" t="s">
        <v>430</v>
      </c>
      <c r="J30" s="78" t="s">
        <v>431</v>
      </c>
    </row>
    <row r="31" spans="1:10" ht="16.5" thickBot="1" x14ac:dyDescent="0.3">
      <c r="A31" s="269"/>
      <c r="B31" s="79">
        <v>26.37</v>
      </c>
      <c r="C31" s="60">
        <v>26.58</v>
      </c>
      <c r="D31" s="60">
        <v>26.69</v>
      </c>
      <c r="E31" s="60">
        <v>26.73</v>
      </c>
      <c r="F31" s="67"/>
      <c r="G31" s="84">
        <v>2.0459999999999998</v>
      </c>
      <c r="H31" s="85">
        <v>0.11</v>
      </c>
      <c r="I31" s="57">
        <v>3</v>
      </c>
      <c r="J31" s="67">
        <v>156</v>
      </c>
    </row>
    <row r="32" spans="1:10" ht="15.75" x14ac:dyDescent="0.25">
      <c r="A32" s="269"/>
      <c r="B32" s="81"/>
      <c r="C32" s="82"/>
      <c r="D32" s="82"/>
      <c r="E32" s="82"/>
      <c r="F32" s="74"/>
      <c r="G32" s="72"/>
      <c r="H32" s="73"/>
      <c r="I32" s="73"/>
      <c r="J32" s="74"/>
    </row>
  </sheetData>
  <customSheetViews>
    <customSheetView guid="{47446656-4427-4713-84F1-369842C9B919}" showPageBreaks="1" printArea="1" view="pageBreakPreview">
      <selection activeCell="B1" sqref="A1:J1"/>
      <pageMargins left="0.7" right="0.7" top="0.75" bottom="0.75" header="0.3" footer="0.3"/>
      <pageSetup orientation="portrait" r:id="rId1"/>
    </customSheetView>
    <customSheetView guid="{899A0855-1E4C-4ABA-ACAE-00009733593A}" showPageBreaks="1" printArea="1" view="pageBreakPreview">
      <pageMargins left="0.7" right="0.7" top="0.75" bottom="0.75" header="0.3" footer="0.3"/>
      <pageSetup orientation="portrait" r:id="rId2"/>
    </customSheetView>
  </customSheetViews>
  <mergeCells count="13">
    <mergeCell ref="A30:A32"/>
    <mergeCell ref="B1:J1"/>
    <mergeCell ref="A2:J2"/>
    <mergeCell ref="G3:J3"/>
    <mergeCell ref="A4:A6"/>
    <mergeCell ref="A7:A9"/>
    <mergeCell ref="A10:A12"/>
    <mergeCell ref="A13:A15"/>
    <mergeCell ref="A16:A19"/>
    <mergeCell ref="A20:J20"/>
    <mergeCell ref="G21:J21"/>
    <mergeCell ref="A22:A24"/>
    <mergeCell ref="A25:A29"/>
  </mergeCells>
  <pageMargins left="0.7" right="0.7" top="0.75" bottom="0.75" header="0.3" footer="0.3"/>
  <pageSetup orientation="portrait"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view="pageBreakPreview" zoomScaleNormal="100" zoomScaleSheetLayoutView="100" workbookViewId="0"/>
  </sheetViews>
  <sheetFormatPr defaultRowHeight="15" x14ac:dyDescent="0.25"/>
  <cols>
    <col min="1" max="1" width="15" customWidth="1"/>
    <col min="2" max="6" width="15.7109375" customWidth="1"/>
  </cols>
  <sheetData>
    <row r="1" spans="1:6" ht="34.5" customHeight="1" x14ac:dyDescent="0.25">
      <c r="A1" s="193" t="s">
        <v>633</v>
      </c>
      <c r="B1" s="234" t="s">
        <v>436</v>
      </c>
      <c r="C1" s="234"/>
      <c r="D1" s="234"/>
      <c r="E1" s="234"/>
      <c r="F1" s="34"/>
    </row>
    <row r="2" spans="1:6" ht="18" customHeight="1" x14ac:dyDescent="0.25">
      <c r="A2" s="278" t="s">
        <v>1</v>
      </c>
      <c r="B2" s="278" t="s">
        <v>2</v>
      </c>
      <c r="C2" s="279" t="s">
        <v>3</v>
      </c>
      <c r="D2" s="280"/>
      <c r="E2" s="270" t="s">
        <v>664</v>
      </c>
    </row>
    <row r="3" spans="1:6" ht="18" customHeight="1" x14ac:dyDescent="0.25">
      <c r="A3" s="278"/>
      <c r="B3" s="278"/>
      <c r="C3" s="173" t="s">
        <v>254</v>
      </c>
      <c r="D3" s="173" t="s">
        <v>86</v>
      </c>
      <c r="E3" s="270"/>
    </row>
    <row r="4" spans="1:6" ht="18" customHeight="1" x14ac:dyDescent="0.25">
      <c r="A4" s="238" t="s">
        <v>6</v>
      </c>
      <c r="B4" s="35" t="s">
        <v>7</v>
      </c>
      <c r="C4" s="147">
        <v>30.2</v>
      </c>
      <c r="D4" s="37">
        <v>30.4</v>
      </c>
      <c r="E4" s="37">
        <f>(D4-C4)</f>
        <v>0.19999999999999929</v>
      </c>
    </row>
    <row r="5" spans="1:6" ht="18" customHeight="1" x14ac:dyDescent="0.25">
      <c r="A5" s="239"/>
      <c r="B5" s="35" t="s">
        <v>8</v>
      </c>
      <c r="C5" s="147">
        <v>30.450000000000003</v>
      </c>
      <c r="D5" s="37">
        <v>30.4</v>
      </c>
      <c r="E5" s="37">
        <f t="shared" ref="E5:E8" si="0">(D5-C5)</f>
        <v>-5.0000000000004263E-2</v>
      </c>
    </row>
    <row r="6" spans="1:6" ht="18" customHeight="1" x14ac:dyDescent="0.25">
      <c r="A6" s="239"/>
      <c r="B6" s="35" t="s">
        <v>9</v>
      </c>
      <c r="C6" s="147">
        <v>30.125</v>
      </c>
      <c r="D6" s="37">
        <v>30.5</v>
      </c>
      <c r="E6" s="37">
        <f t="shared" si="0"/>
        <v>0.375</v>
      </c>
    </row>
    <row r="7" spans="1:6" ht="18" customHeight="1" x14ac:dyDescent="0.25">
      <c r="A7" s="239"/>
      <c r="B7" s="35" t="s">
        <v>10</v>
      </c>
      <c r="C7" s="147">
        <v>30.212500000000002</v>
      </c>
      <c r="D7" s="37">
        <v>30.7</v>
      </c>
      <c r="E7" s="37">
        <f t="shared" si="0"/>
        <v>0.48749999999999716</v>
      </c>
    </row>
    <row r="8" spans="1:6" ht="18" customHeight="1" x14ac:dyDescent="0.25">
      <c r="A8" s="239"/>
      <c r="B8" s="35" t="s">
        <v>12</v>
      </c>
      <c r="C8" s="147">
        <v>30.274999999999999</v>
      </c>
      <c r="D8" s="37">
        <v>30</v>
      </c>
      <c r="E8" s="37">
        <f t="shared" si="0"/>
        <v>-0.27499999999999858</v>
      </c>
    </row>
    <row r="9" spans="1:6" ht="18" customHeight="1" x14ac:dyDescent="0.25">
      <c r="A9" s="240"/>
      <c r="B9" s="38" t="s">
        <v>1</v>
      </c>
      <c r="C9" s="149">
        <v>30.252499999999991</v>
      </c>
      <c r="D9" s="40">
        <v>30.4</v>
      </c>
      <c r="E9" s="40">
        <f>(D9-C9)</f>
        <v>0.14750000000000796</v>
      </c>
    </row>
    <row r="10" spans="1:6" ht="18" customHeight="1" x14ac:dyDescent="0.25">
      <c r="A10" s="238" t="s">
        <v>15</v>
      </c>
      <c r="B10" s="35" t="s">
        <v>7</v>
      </c>
      <c r="C10" s="147">
        <v>30.375</v>
      </c>
      <c r="D10" s="37">
        <v>30.6</v>
      </c>
      <c r="E10" s="37">
        <f t="shared" ref="E10:E14" si="1">(D10-C10)</f>
        <v>0.22500000000000142</v>
      </c>
    </row>
    <row r="11" spans="1:6" ht="18" customHeight="1" x14ac:dyDescent="0.25">
      <c r="A11" s="239"/>
      <c r="B11" s="35" t="s">
        <v>8</v>
      </c>
      <c r="C11" s="147">
        <v>30.299999999999997</v>
      </c>
      <c r="D11" s="37">
        <v>30.9</v>
      </c>
      <c r="E11" s="37">
        <f t="shared" si="1"/>
        <v>0.60000000000000142</v>
      </c>
    </row>
    <row r="12" spans="1:6" ht="18" customHeight="1" x14ac:dyDescent="0.25">
      <c r="A12" s="239"/>
      <c r="B12" s="35" t="s">
        <v>9</v>
      </c>
      <c r="C12" s="147">
        <v>30.2</v>
      </c>
      <c r="D12" s="37">
        <v>30.8</v>
      </c>
      <c r="E12" s="37">
        <f t="shared" si="1"/>
        <v>0.60000000000000142</v>
      </c>
    </row>
    <row r="13" spans="1:6" ht="18" customHeight="1" x14ac:dyDescent="0.25">
      <c r="A13" s="239"/>
      <c r="B13" s="35" t="s">
        <v>10</v>
      </c>
      <c r="C13" s="147">
        <v>30.225000000000001</v>
      </c>
      <c r="D13" s="37">
        <v>30.5</v>
      </c>
      <c r="E13" s="37">
        <f t="shared" si="1"/>
        <v>0.27499999999999858</v>
      </c>
    </row>
    <row r="14" spans="1:6" ht="18" customHeight="1" x14ac:dyDescent="0.25">
      <c r="A14" s="239"/>
      <c r="B14" s="35" t="s">
        <v>12</v>
      </c>
      <c r="C14" s="147">
        <v>30.237500000000001</v>
      </c>
      <c r="D14" s="37">
        <v>30.1</v>
      </c>
      <c r="E14" s="37">
        <f t="shared" si="1"/>
        <v>-0.13749999999999929</v>
      </c>
    </row>
    <row r="15" spans="1:6" ht="18" customHeight="1" x14ac:dyDescent="0.25">
      <c r="A15" s="240"/>
      <c r="B15" s="38" t="s">
        <v>1</v>
      </c>
      <c r="C15" s="149">
        <v>30.267500000000002</v>
      </c>
      <c r="D15" s="40">
        <v>30.6</v>
      </c>
      <c r="E15" s="40">
        <f>(D15-C15)</f>
        <v>0.33249999999999957</v>
      </c>
    </row>
    <row r="16" spans="1:6" ht="18" customHeight="1" x14ac:dyDescent="0.25">
      <c r="A16" s="238" t="s">
        <v>18</v>
      </c>
      <c r="B16" s="35" t="s">
        <v>7</v>
      </c>
      <c r="C16" s="147">
        <v>30.187500000000004</v>
      </c>
      <c r="D16" s="37">
        <v>30.8</v>
      </c>
      <c r="E16" s="37">
        <f t="shared" ref="E16:E20" si="2">(D16-C16)</f>
        <v>0.61249999999999716</v>
      </c>
    </row>
    <row r="17" spans="1:5" ht="18" customHeight="1" x14ac:dyDescent="0.25">
      <c r="A17" s="239"/>
      <c r="B17" s="35" t="s">
        <v>8</v>
      </c>
      <c r="C17" s="147">
        <v>30.162500000000001</v>
      </c>
      <c r="D17" s="37">
        <v>30.7</v>
      </c>
      <c r="E17" s="37">
        <f t="shared" si="2"/>
        <v>0.53749999999999787</v>
      </c>
    </row>
    <row r="18" spans="1:5" ht="18" customHeight="1" x14ac:dyDescent="0.25">
      <c r="A18" s="239"/>
      <c r="B18" s="35" t="s">
        <v>9</v>
      </c>
      <c r="C18" s="147">
        <v>30.225000000000001</v>
      </c>
      <c r="D18" s="37">
        <v>30.4</v>
      </c>
      <c r="E18" s="37">
        <f t="shared" si="2"/>
        <v>0.17499999999999716</v>
      </c>
    </row>
    <row r="19" spans="1:5" ht="18" customHeight="1" x14ac:dyDescent="0.25">
      <c r="A19" s="239"/>
      <c r="B19" s="35" t="s">
        <v>10</v>
      </c>
      <c r="C19" s="147">
        <v>30.112499999999997</v>
      </c>
      <c r="D19" s="37">
        <v>30.7</v>
      </c>
      <c r="E19" s="37">
        <f t="shared" si="2"/>
        <v>0.58750000000000213</v>
      </c>
    </row>
    <row r="20" spans="1:5" ht="18" customHeight="1" x14ac:dyDescent="0.25">
      <c r="A20" s="239"/>
      <c r="B20" s="35" t="s">
        <v>12</v>
      </c>
      <c r="C20" s="147">
        <v>30.237500000000001</v>
      </c>
      <c r="D20" s="37">
        <v>30.3</v>
      </c>
      <c r="E20" s="37">
        <f t="shared" si="2"/>
        <v>6.25E-2</v>
      </c>
    </row>
    <row r="21" spans="1:5" ht="18" customHeight="1" x14ac:dyDescent="0.25">
      <c r="A21" s="240"/>
      <c r="B21" s="38" t="s">
        <v>1</v>
      </c>
      <c r="C21" s="149">
        <v>30.185000000000009</v>
      </c>
      <c r="D21" s="40">
        <v>30.6</v>
      </c>
      <c r="E21" s="40">
        <f>(D21-C21)</f>
        <v>0.41499999999999204</v>
      </c>
    </row>
    <row r="22" spans="1:5" ht="18" customHeight="1" x14ac:dyDescent="0.25">
      <c r="A22" s="238" t="s">
        <v>22</v>
      </c>
      <c r="B22" s="35" t="s">
        <v>7</v>
      </c>
      <c r="C22" s="147">
        <v>30.487500000000001</v>
      </c>
      <c r="D22" s="37">
        <v>31</v>
      </c>
      <c r="E22" s="37">
        <f t="shared" ref="E22:E26" si="3">(D22-C22)</f>
        <v>0.51249999999999929</v>
      </c>
    </row>
    <row r="23" spans="1:5" ht="18" customHeight="1" x14ac:dyDescent="0.25">
      <c r="A23" s="239"/>
      <c r="B23" s="35" t="s">
        <v>8</v>
      </c>
      <c r="C23" s="147">
        <v>30.537499999999998</v>
      </c>
      <c r="D23" s="37">
        <v>31</v>
      </c>
      <c r="E23" s="37">
        <f t="shared" si="3"/>
        <v>0.46250000000000213</v>
      </c>
    </row>
    <row r="24" spans="1:5" ht="18" customHeight="1" x14ac:dyDescent="0.25">
      <c r="A24" s="239"/>
      <c r="B24" s="35" t="s">
        <v>9</v>
      </c>
      <c r="C24" s="147">
        <v>29.8</v>
      </c>
      <c r="D24" s="37">
        <v>30.3</v>
      </c>
      <c r="E24" s="37">
        <f t="shared" si="3"/>
        <v>0.5</v>
      </c>
    </row>
    <row r="25" spans="1:5" ht="18" customHeight="1" x14ac:dyDescent="0.25">
      <c r="A25" s="239"/>
      <c r="B25" s="35" t="s">
        <v>10</v>
      </c>
      <c r="C25" s="147">
        <v>30.012500000000003</v>
      </c>
      <c r="D25" s="37">
        <v>30.7</v>
      </c>
      <c r="E25" s="37">
        <f t="shared" si="3"/>
        <v>0.68749999999999645</v>
      </c>
    </row>
    <row r="26" spans="1:5" ht="18" customHeight="1" x14ac:dyDescent="0.25">
      <c r="A26" s="239"/>
      <c r="B26" s="35" t="s">
        <v>12</v>
      </c>
      <c r="C26" s="147">
        <v>29.362499999999997</v>
      </c>
      <c r="D26" s="37">
        <v>30.4</v>
      </c>
      <c r="E26" s="37">
        <f t="shared" si="3"/>
        <v>1.0375000000000014</v>
      </c>
    </row>
    <row r="27" spans="1:5" ht="18" customHeight="1" x14ac:dyDescent="0.25">
      <c r="A27" s="240"/>
      <c r="B27" s="38" t="s">
        <v>1</v>
      </c>
      <c r="C27" s="149">
        <v>30.04</v>
      </c>
      <c r="D27" s="40">
        <v>30.7</v>
      </c>
      <c r="E27" s="40">
        <f>(D27-C27)</f>
        <v>0.66000000000000014</v>
      </c>
    </row>
    <row r="28" spans="1:5" ht="26.25" customHeight="1" x14ac:dyDescent="0.25">
      <c r="A28" s="277" t="s">
        <v>255</v>
      </c>
      <c r="B28" s="277"/>
      <c r="C28" s="277"/>
      <c r="D28" s="277"/>
      <c r="E28" s="277"/>
    </row>
  </sheetData>
  <customSheetViews>
    <customSheetView guid="{47446656-4427-4713-84F1-369842C9B919}" showPageBreaks="1" fitToPage="1" printArea="1" view="pageBreakPreview">
      <selection activeCell="B1" sqref="A1:E1"/>
      <pageMargins left="0.7" right="0.7" top="0.75" bottom="0.75" header="0.3" footer="0.3"/>
      <printOptions horizontalCentered="1"/>
      <pageSetup scale="98" orientation="landscape" r:id="rId1"/>
    </customSheetView>
    <customSheetView guid="{899A0855-1E4C-4ABA-ACAE-00009733593A}" showPageBreaks="1" fitToPage="1" printArea="1" view="pageBreakPreview">
      <pageMargins left="0.7" right="0.7" top="0.75" bottom="0.75" header="0.3" footer="0.3"/>
      <printOptions horizontalCentered="1"/>
      <pageSetup scale="98" orientation="landscape" r:id="rId2"/>
    </customSheetView>
  </customSheetViews>
  <mergeCells count="10">
    <mergeCell ref="A10:A15"/>
    <mergeCell ref="A16:A21"/>
    <mergeCell ref="A22:A27"/>
    <mergeCell ref="A28:E28"/>
    <mergeCell ref="B1:E1"/>
    <mergeCell ref="A2:A3"/>
    <mergeCell ref="B2:B3"/>
    <mergeCell ref="C2:D2"/>
    <mergeCell ref="E2:E3"/>
    <mergeCell ref="A4:A9"/>
  </mergeCells>
  <printOptions horizontalCentered="1"/>
  <pageMargins left="0.7" right="0.7" top="0.75" bottom="0.75" header="0.3" footer="0.3"/>
  <pageSetup scale="98" orientation="landscape"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BreakPreview" zoomScale="90" zoomScaleNormal="100" zoomScaleSheetLayoutView="90" workbookViewId="0"/>
  </sheetViews>
  <sheetFormatPr defaultRowHeight="12.75" x14ac:dyDescent="0.2"/>
  <cols>
    <col min="1" max="1" width="14.7109375" style="2" customWidth="1"/>
    <col min="2" max="2" width="15.7109375" style="2" customWidth="1"/>
    <col min="3" max="4" width="8.5703125" style="2" customWidth="1"/>
    <col min="5" max="6" width="15.7109375" style="2" customWidth="1"/>
    <col min="7" max="256" width="9.140625" style="2"/>
    <col min="257" max="257" width="14.7109375" style="2" customWidth="1"/>
    <col min="258" max="258" width="15.7109375" style="2" customWidth="1"/>
    <col min="259" max="260" width="8.5703125" style="2" customWidth="1"/>
    <col min="261" max="262" width="15.7109375" style="2" customWidth="1"/>
    <col min="263" max="512" width="9.140625" style="2"/>
    <col min="513" max="513" width="14.7109375" style="2" customWidth="1"/>
    <col min="514" max="514" width="15.7109375" style="2" customWidth="1"/>
    <col min="515" max="516" width="8.5703125" style="2" customWidth="1"/>
    <col min="517" max="518" width="15.7109375" style="2" customWidth="1"/>
    <col min="519" max="768" width="9.140625" style="2"/>
    <col min="769" max="769" width="14.7109375" style="2" customWidth="1"/>
    <col min="770" max="770" width="15.7109375" style="2" customWidth="1"/>
    <col min="771" max="772" width="8.5703125" style="2" customWidth="1"/>
    <col min="773" max="774" width="15.7109375" style="2" customWidth="1"/>
    <col min="775" max="1024" width="9.140625" style="2"/>
    <col min="1025" max="1025" width="14.7109375" style="2" customWidth="1"/>
    <col min="1026" max="1026" width="15.7109375" style="2" customWidth="1"/>
    <col min="1027" max="1028" width="8.5703125" style="2" customWidth="1"/>
    <col min="1029" max="1030" width="15.7109375" style="2" customWidth="1"/>
    <col min="1031" max="1280" width="9.140625" style="2"/>
    <col min="1281" max="1281" width="14.7109375" style="2" customWidth="1"/>
    <col min="1282" max="1282" width="15.7109375" style="2" customWidth="1"/>
    <col min="1283" max="1284" width="8.5703125" style="2" customWidth="1"/>
    <col min="1285" max="1286" width="15.7109375" style="2" customWidth="1"/>
    <col min="1287" max="1536" width="9.140625" style="2"/>
    <col min="1537" max="1537" width="14.7109375" style="2" customWidth="1"/>
    <col min="1538" max="1538" width="15.7109375" style="2" customWidth="1"/>
    <col min="1539" max="1540" width="8.5703125" style="2" customWidth="1"/>
    <col min="1541" max="1542" width="15.7109375" style="2" customWidth="1"/>
    <col min="1543" max="1792" width="9.140625" style="2"/>
    <col min="1793" max="1793" width="14.7109375" style="2" customWidth="1"/>
    <col min="1794" max="1794" width="15.7109375" style="2" customWidth="1"/>
    <col min="1795" max="1796" width="8.5703125" style="2" customWidth="1"/>
    <col min="1797" max="1798" width="15.7109375" style="2" customWidth="1"/>
    <col min="1799" max="2048" width="9.140625" style="2"/>
    <col min="2049" max="2049" width="14.7109375" style="2" customWidth="1"/>
    <col min="2050" max="2050" width="15.7109375" style="2" customWidth="1"/>
    <col min="2051" max="2052" width="8.5703125" style="2" customWidth="1"/>
    <col min="2053" max="2054" width="15.7109375" style="2" customWidth="1"/>
    <col min="2055" max="2304" width="9.140625" style="2"/>
    <col min="2305" max="2305" width="14.7109375" style="2" customWidth="1"/>
    <col min="2306" max="2306" width="15.7109375" style="2" customWidth="1"/>
    <col min="2307" max="2308" width="8.5703125" style="2" customWidth="1"/>
    <col min="2309" max="2310" width="15.7109375" style="2" customWidth="1"/>
    <col min="2311" max="2560" width="9.140625" style="2"/>
    <col min="2561" max="2561" width="14.7109375" style="2" customWidth="1"/>
    <col min="2562" max="2562" width="15.7109375" style="2" customWidth="1"/>
    <col min="2563" max="2564" width="8.5703125" style="2" customWidth="1"/>
    <col min="2565" max="2566" width="15.7109375" style="2" customWidth="1"/>
    <col min="2567" max="2816" width="9.140625" style="2"/>
    <col min="2817" max="2817" width="14.7109375" style="2" customWidth="1"/>
    <col min="2818" max="2818" width="15.7109375" style="2" customWidth="1"/>
    <col min="2819" max="2820" width="8.5703125" style="2" customWidth="1"/>
    <col min="2821" max="2822" width="15.7109375" style="2" customWidth="1"/>
    <col min="2823" max="3072" width="9.140625" style="2"/>
    <col min="3073" max="3073" width="14.7109375" style="2" customWidth="1"/>
    <col min="3074" max="3074" width="15.7109375" style="2" customWidth="1"/>
    <col min="3075" max="3076" width="8.5703125" style="2" customWidth="1"/>
    <col min="3077" max="3078" width="15.7109375" style="2" customWidth="1"/>
    <col min="3079" max="3328" width="9.140625" style="2"/>
    <col min="3329" max="3329" width="14.7109375" style="2" customWidth="1"/>
    <col min="3330" max="3330" width="15.7109375" style="2" customWidth="1"/>
    <col min="3331" max="3332" width="8.5703125" style="2" customWidth="1"/>
    <col min="3333" max="3334" width="15.7109375" style="2" customWidth="1"/>
    <col min="3335" max="3584" width="9.140625" style="2"/>
    <col min="3585" max="3585" width="14.7109375" style="2" customWidth="1"/>
    <col min="3586" max="3586" width="15.7109375" style="2" customWidth="1"/>
    <col min="3587" max="3588" width="8.5703125" style="2" customWidth="1"/>
    <col min="3589" max="3590" width="15.7109375" style="2" customWidth="1"/>
    <col min="3591" max="3840" width="9.140625" style="2"/>
    <col min="3841" max="3841" width="14.7109375" style="2" customWidth="1"/>
    <col min="3842" max="3842" width="15.7109375" style="2" customWidth="1"/>
    <col min="3843" max="3844" width="8.5703125" style="2" customWidth="1"/>
    <col min="3845" max="3846" width="15.7109375" style="2" customWidth="1"/>
    <col min="3847" max="4096" width="9.140625" style="2"/>
    <col min="4097" max="4097" width="14.7109375" style="2" customWidth="1"/>
    <col min="4098" max="4098" width="15.7109375" style="2" customWidth="1"/>
    <col min="4099" max="4100" width="8.5703125" style="2" customWidth="1"/>
    <col min="4101" max="4102" width="15.7109375" style="2" customWidth="1"/>
    <col min="4103" max="4352" width="9.140625" style="2"/>
    <col min="4353" max="4353" width="14.7109375" style="2" customWidth="1"/>
    <col min="4354" max="4354" width="15.7109375" style="2" customWidth="1"/>
    <col min="4355" max="4356" width="8.5703125" style="2" customWidth="1"/>
    <col min="4357" max="4358" width="15.7109375" style="2" customWidth="1"/>
    <col min="4359" max="4608" width="9.140625" style="2"/>
    <col min="4609" max="4609" width="14.7109375" style="2" customWidth="1"/>
    <col min="4610" max="4610" width="15.7109375" style="2" customWidth="1"/>
    <col min="4611" max="4612" width="8.5703125" style="2" customWidth="1"/>
    <col min="4613" max="4614" width="15.7109375" style="2" customWidth="1"/>
    <col min="4615" max="4864" width="9.140625" style="2"/>
    <col min="4865" max="4865" width="14.7109375" style="2" customWidth="1"/>
    <col min="4866" max="4866" width="15.7109375" style="2" customWidth="1"/>
    <col min="4867" max="4868" width="8.5703125" style="2" customWidth="1"/>
    <col min="4869" max="4870" width="15.7109375" style="2" customWidth="1"/>
    <col min="4871" max="5120" width="9.140625" style="2"/>
    <col min="5121" max="5121" width="14.7109375" style="2" customWidth="1"/>
    <col min="5122" max="5122" width="15.7109375" style="2" customWidth="1"/>
    <col min="5123" max="5124" width="8.5703125" style="2" customWidth="1"/>
    <col min="5125" max="5126" width="15.7109375" style="2" customWidth="1"/>
    <col min="5127" max="5376" width="9.140625" style="2"/>
    <col min="5377" max="5377" width="14.7109375" style="2" customWidth="1"/>
    <col min="5378" max="5378" width="15.7109375" style="2" customWidth="1"/>
    <col min="5379" max="5380" width="8.5703125" style="2" customWidth="1"/>
    <col min="5381" max="5382" width="15.7109375" style="2" customWidth="1"/>
    <col min="5383" max="5632" width="9.140625" style="2"/>
    <col min="5633" max="5633" width="14.7109375" style="2" customWidth="1"/>
    <col min="5634" max="5634" width="15.7109375" style="2" customWidth="1"/>
    <col min="5635" max="5636" width="8.5703125" style="2" customWidth="1"/>
    <col min="5637" max="5638" width="15.7109375" style="2" customWidth="1"/>
    <col min="5639" max="5888" width="9.140625" style="2"/>
    <col min="5889" max="5889" width="14.7109375" style="2" customWidth="1"/>
    <col min="5890" max="5890" width="15.7109375" style="2" customWidth="1"/>
    <col min="5891" max="5892" width="8.5703125" style="2" customWidth="1"/>
    <col min="5893" max="5894" width="15.7109375" style="2" customWidth="1"/>
    <col min="5895" max="6144" width="9.140625" style="2"/>
    <col min="6145" max="6145" width="14.7109375" style="2" customWidth="1"/>
    <col min="6146" max="6146" width="15.7109375" style="2" customWidth="1"/>
    <col min="6147" max="6148" width="8.5703125" style="2" customWidth="1"/>
    <col min="6149" max="6150" width="15.7109375" style="2" customWidth="1"/>
    <col min="6151" max="6400" width="9.140625" style="2"/>
    <col min="6401" max="6401" width="14.7109375" style="2" customWidth="1"/>
    <col min="6402" max="6402" width="15.7109375" style="2" customWidth="1"/>
    <col min="6403" max="6404" width="8.5703125" style="2" customWidth="1"/>
    <col min="6405" max="6406" width="15.7109375" style="2" customWidth="1"/>
    <col min="6407" max="6656" width="9.140625" style="2"/>
    <col min="6657" max="6657" width="14.7109375" style="2" customWidth="1"/>
    <col min="6658" max="6658" width="15.7109375" style="2" customWidth="1"/>
    <col min="6659" max="6660" width="8.5703125" style="2" customWidth="1"/>
    <col min="6661" max="6662" width="15.7109375" style="2" customWidth="1"/>
    <col min="6663" max="6912" width="9.140625" style="2"/>
    <col min="6913" max="6913" width="14.7109375" style="2" customWidth="1"/>
    <col min="6914" max="6914" width="15.7109375" style="2" customWidth="1"/>
    <col min="6915" max="6916" width="8.5703125" style="2" customWidth="1"/>
    <col min="6917" max="6918" width="15.7109375" style="2" customWidth="1"/>
    <col min="6919" max="7168" width="9.140625" style="2"/>
    <col min="7169" max="7169" width="14.7109375" style="2" customWidth="1"/>
    <col min="7170" max="7170" width="15.7109375" style="2" customWidth="1"/>
    <col min="7171" max="7172" width="8.5703125" style="2" customWidth="1"/>
    <col min="7173" max="7174" width="15.7109375" style="2" customWidth="1"/>
    <col min="7175" max="7424" width="9.140625" style="2"/>
    <col min="7425" max="7425" width="14.7109375" style="2" customWidth="1"/>
    <col min="7426" max="7426" width="15.7109375" style="2" customWidth="1"/>
    <col min="7427" max="7428" width="8.5703125" style="2" customWidth="1"/>
    <col min="7429" max="7430" width="15.7109375" style="2" customWidth="1"/>
    <col min="7431" max="7680" width="9.140625" style="2"/>
    <col min="7681" max="7681" width="14.7109375" style="2" customWidth="1"/>
    <col min="7682" max="7682" width="15.7109375" style="2" customWidth="1"/>
    <col min="7683" max="7684" width="8.5703125" style="2" customWidth="1"/>
    <col min="7685" max="7686" width="15.7109375" style="2" customWidth="1"/>
    <col min="7687" max="7936" width="9.140625" style="2"/>
    <col min="7937" max="7937" width="14.7109375" style="2" customWidth="1"/>
    <col min="7938" max="7938" width="15.7109375" style="2" customWidth="1"/>
    <col min="7939" max="7940" width="8.5703125" style="2" customWidth="1"/>
    <col min="7941" max="7942" width="15.7109375" style="2" customWidth="1"/>
    <col min="7943" max="8192" width="9.140625" style="2"/>
    <col min="8193" max="8193" width="14.7109375" style="2" customWidth="1"/>
    <col min="8194" max="8194" width="15.7109375" style="2" customWidth="1"/>
    <col min="8195" max="8196" width="8.5703125" style="2" customWidth="1"/>
    <col min="8197" max="8198" width="15.7109375" style="2" customWidth="1"/>
    <col min="8199" max="8448" width="9.140625" style="2"/>
    <col min="8449" max="8449" width="14.7109375" style="2" customWidth="1"/>
    <col min="8450" max="8450" width="15.7109375" style="2" customWidth="1"/>
    <col min="8451" max="8452" width="8.5703125" style="2" customWidth="1"/>
    <col min="8453" max="8454" width="15.7109375" style="2" customWidth="1"/>
    <col min="8455" max="8704" width="9.140625" style="2"/>
    <col min="8705" max="8705" width="14.7109375" style="2" customWidth="1"/>
    <col min="8706" max="8706" width="15.7109375" style="2" customWidth="1"/>
    <col min="8707" max="8708" width="8.5703125" style="2" customWidth="1"/>
    <col min="8709" max="8710" width="15.7109375" style="2" customWidth="1"/>
    <col min="8711" max="8960" width="9.140625" style="2"/>
    <col min="8961" max="8961" width="14.7109375" style="2" customWidth="1"/>
    <col min="8962" max="8962" width="15.7109375" style="2" customWidth="1"/>
    <col min="8963" max="8964" width="8.5703125" style="2" customWidth="1"/>
    <col min="8965" max="8966" width="15.7109375" style="2" customWidth="1"/>
    <col min="8967" max="9216" width="9.140625" style="2"/>
    <col min="9217" max="9217" width="14.7109375" style="2" customWidth="1"/>
    <col min="9218" max="9218" width="15.7109375" style="2" customWidth="1"/>
    <col min="9219" max="9220" width="8.5703125" style="2" customWidth="1"/>
    <col min="9221" max="9222" width="15.7109375" style="2" customWidth="1"/>
    <col min="9223" max="9472" width="9.140625" style="2"/>
    <col min="9473" max="9473" width="14.7109375" style="2" customWidth="1"/>
    <col min="9474" max="9474" width="15.7109375" style="2" customWidth="1"/>
    <col min="9475" max="9476" width="8.5703125" style="2" customWidth="1"/>
    <col min="9477" max="9478" width="15.7109375" style="2" customWidth="1"/>
    <col min="9479" max="9728" width="9.140625" style="2"/>
    <col min="9729" max="9729" width="14.7109375" style="2" customWidth="1"/>
    <col min="9730" max="9730" width="15.7109375" style="2" customWidth="1"/>
    <col min="9731" max="9732" width="8.5703125" style="2" customWidth="1"/>
    <col min="9733" max="9734" width="15.7109375" style="2" customWidth="1"/>
    <col min="9735" max="9984" width="9.140625" style="2"/>
    <col min="9985" max="9985" width="14.7109375" style="2" customWidth="1"/>
    <col min="9986" max="9986" width="15.7109375" style="2" customWidth="1"/>
    <col min="9987" max="9988" width="8.5703125" style="2" customWidth="1"/>
    <col min="9989" max="9990" width="15.7109375" style="2" customWidth="1"/>
    <col min="9991" max="10240" width="9.140625" style="2"/>
    <col min="10241" max="10241" width="14.7109375" style="2" customWidth="1"/>
    <col min="10242" max="10242" width="15.7109375" style="2" customWidth="1"/>
    <col min="10243" max="10244" width="8.5703125" style="2" customWidth="1"/>
    <col min="10245" max="10246" width="15.7109375" style="2" customWidth="1"/>
    <col min="10247" max="10496" width="9.140625" style="2"/>
    <col min="10497" max="10497" width="14.7109375" style="2" customWidth="1"/>
    <col min="10498" max="10498" width="15.7109375" style="2" customWidth="1"/>
    <col min="10499" max="10500" width="8.5703125" style="2" customWidth="1"/>
    <col min="10501" max="10502" width="15.7109375" style="2" customWidth="1"/>
    <col min="10503" max="10752" width="9.140625" style="2"/>
    <col min="10753" max="10753" width="14.7109375" style="2" customWidth="1"/>
    <col min="10754" max="10754" width="15.7109375" style="2" customWidth="1"/>
    <col min="10755" max="10756" width="8.5703125" style="2" customWidth="1"/>
    <col min="10757" max="10758" width="15.7109375" style="2" customWidth="1"/>
    <col min="10759" max="11008" width="9.140625" style="2"/>
    <col min="11009" max="11009" width="14.7109375" style="2" customWidth="1"/>
    <col min="11010" max="11010" width="15.7109375" style="2" customWidth="1"/>
    <col min="11011" max="11012" width="8.5703125" style="2" customWidth="1"/>
    <col min="11013" max="11014" width="15.7109375" style="2" customWidth="1"/>
    <col min="11015" max="11264" width="9.140625" style="2"/>
    <col min="11265" max="11265" width="14.7109375" style="2" customWidth="1"/>
    <col min="11266" max="11266" width="15.7109375" style="2" customWidth="1"/>
    <col min="11267" max="11268" width="8.5703125" style="2" customWidth="1"/>
    <col min="11269" max="11270" width="15.7109375" style="2" customWidth="1"/>
    <col min="11271" max="11520" width="9.140625" style="2"/>
    <col min="11521" max="11521" width="14.7109375" style="2" customWidth="1"/>
    <col min="11522" max="11522" width="15.7109375" style="2" customWidth="1"/>
    <col min="11523" max="11524" width="8.5703125" style="2" customWidth="1"/>
    <col min="11525" max="11526" width="15.7109375" style="2" customWidth="1"/>
    <col min="11527" max="11776" width="9.140625" style="2"/>
    <col min="11777" max="11777" width="14.7109375" style="2" customWidth="1"/>
    <col min="11778" max="11778" width="15.7109375" style="2" customWidth="1"/>
    <col min="11779" max="11780" width="8.5703125" style="2" customWidth="1"/>
    <col min="11781" max="11782" width="15.7109375" style="2" customWidth="1"/>
    <col min="11783" max="12032" width="9.140625" style="2"/>
    <col min="12033" max="12033" width="14.7109375" style="2" customWidth="1"/>
    <col min="12034" max="12034" width="15.7109375" style="2" customWidth="1"/>
    <col min="12035" max="12036" width="8.5703125" style="2" customWidth="1"/>
    <col min="12037" max="12038" width="15.7109375" style="2" customWidth="1"/>
    <col min="12039" max="12288" width="9.140625" style="2"/>
    <col min="12289" max="12289" width="14.7109375" style="2" customWidth="1"/>
    <col min="12290" max="12290" width="15.7109375" style="2" customWidth="1"/>
    <col min="12291" max="12292" width="8.5703125" style="2" customWidth="1"/>
    <col min="12293" max="12294" width="15.7109375" style="2" customWidth="1"/>
    <col min="12295" max="12544" width="9.140625" style="2"/>
    <col min="12545" max="12545" width="14.7109375" style="2" customWidth="1"/>
    <col min="12546" max="12546" width="15.7109375" style="2" customWidth="1"/>
    <col min="12547" max="12548" width="8.5703125" style="2" customWidth="1"/>
    <col min="12549" max="12550" width="15.7109375" style="2" customWidth="1"/>
    <col min="12551" max="12800" width="9.140625" style="2"/>
    <col min="12801" max="12801" width="14.7109375" style="2" customWidth="1"/>
    <col min="12802" max="12802" width="15.7109375" style="2" customWidth="1"/>
    <col min="12803" max="12804" width="8.5703125" style="2" customWidth="1"/>
    <col min="12805" max="12806" width="15.7109375" style="2" customWidth="1"/>
    <col min="12807" max="13056" width="9.140625" style="2"/>
    <col min="13057" max="13057" width="14.7109375" style="2" customWidth="1"/>
    <col min="13058" max="13058" width="15.7109375" style="2" customWidth="1"/>
    <col min="13059" max="13060" width="8.5703125" style="2" customWidth="1"/>
    <col min="13061" max="13062" width="15.7109375" style="2" customWidth="1"/>
    <col min="13063" max="13312" width="9.140625" style="2"/>
    <col min="13313" max="13313" width="14.7109375" style="2" customWidth="1"/>
    <col min="13314" max="13314" width="15.7109375" style="2" customWidth="1"/>
    <col min="13315" max="13316" width="8.5703125" style="2" customWidth="1"/>
    <col min="13317" max="13318" width="15.7109375" style="2" customWidth="1"/>
    <col min="13319" max="13568" width="9.140625" style="2"/>
    <col min="13569" max="13569" width="14.7109375" style="2" customWidth="1"/>
    <col min="13570" max="13570" width="15.7109375" style="2" customWidth="1"/>
    <col min="13571" max="13572" width="8.5703125" style="2" customWidth="1"/>
    <col min="13573" max="13574" width="15.7109375" style="2" customWidth="1"/>
    <col min="13575" max="13824" width="9.140625" style="2"/>
    <col min="13825" max="13825" width="14.7109375" style="2" customWidth="1"/>
    <col min="13826" max="13826" width="15.7109375" style="2" customWidth="1"/>
    <col min="13827" max="13828" width="8.5703125" style="2" customWidth="1"/>
    <col min="13829" max="13830" width="15.7109375" style="2" customWidth="1"/>
    <col min="13831" max="14080" width="9.140625" style="2"/>
    <col min="14081" max="14081" width="14.7109375" style="2" customWidth="1"/>
    <col min="14082" max="14082" width="15.7109375" style="2" customWidth="1"/>
    <col min="14083" max="14084" width="8.5703125" style="2" customWidth="1"/>
    <col min="14085" max="14086" width="15.7109375" style="2" customWidth="1"/>
    <col min="14087" max="14336" width="9.140625" style="2"/>
    <col min="14337" max="14337" width="14.7109375" style="2" customWidth="1"/>
    <col min="14338" max="14338" width="15.7109375" style="2" customWidth="1"/>
    <col min="14339" max="14340" width="8.5703125" style="2" customWidth="1"/>
    <col min="14341" max="14342" width="15.7109375" style="2" customWidth="1"/>
    <col min="14343" max="14592" width="9.140625" style="2"/>
    <col min="14593" max="14593" width="14.7109375" style="2" customWidth="1"/>
    <col min="14594" max="14594" width="15.7109375" style="2" customWidth="1"/>
    <col min="14595" max="14596" width="8.5703125" style="2" customWidth="1"/>
    <col min="14597" max="14598" width="15.7109375" style="2" customWidth="1"/>
    <col min="14599" max="14848" width="9.140625" style="2"/>
    <col min="14849" max="14849" width="14.7109375" style="2" customWidth="1"/>
    <col min="14850" max="14850" width="15.7109375" style="2" customWidth="1"/>
    <col min="14851" max="14852" width="8.5703125" style="2" customWidth="1"/>
    <col min="14853" max="14854" width="15.7109375" style="2" customWidth="1"/>
    <col min="14855" max="15104" width="9.140625" style="2"/>
    <col min="15105" max="15105" width="14.7109375" style="2" customWidth="1"/>
    <col min="15106" max="15106" width="15.7109375" style="2" customWidth="1"/>
    <col min="15107" max="15108" width="8.5703125" style="2" customWidth="1"/>
    <col min="15109" max="15110" width="15.7109375" style="2" customWidth="1"/>
    <col min="15111" max="15360" width="9.140625" style="2"/>
    <col min="15361" max="15361" width="14.7109375" style="2" customWidth="1"/>
    <col min="15362" max="15362" width="15.7109375" style="2" customWidth="1"/>
    <col min="15363" max="15364" width="8.5703125" style="2" customWidth="1"/>
    <col min="15365" max="15366" width="15.7109375" style="2" customWidth="1"/>
    <col min="15367" max="15616" width="9.140625" style="2"/>
    <col min="15617" max="15617" width="14.7109375" style="2" customWidth="1"/>
    <col min="15618" max="15618" width="15.7109375" style="2" customWidth="1"/>
    <col min="15619" max="15620" width="8.5703125" style="2" customWidth="1"/>
    <col min="15621" max="15622" width="15.7109375" style="2" customWidth="1"/>
    <col min="15623" max="15872" width="9.140625" style="2"/>
    <col min="15873" max="15873" width="14.7109375" style="2" customWidth="1"/>
    <col min="15874" max="15874" width="15.7109375" style="2" customWidth="1"/>
    <col min="15875" max="15876" width="8.5703125" style="2" customWidth="1"/>
    <col min="15877" max="15878" width="15.7109375" style="2" customWidth="1"/>
    <col min="15879" max="16128" width="9.140625" style="2"/>
    <col min="16129" max="16129" width="14.7109375" style="2" customWidth="1"/>
    <col min="16130" max="16130" width="15.7109375" style="2" customWidth="1"/>
    <col min="16131" max="16132" width="8.5703125" style="2" customWidth="1"/>
    <col min="16133" max="16134" width="15.7109375" style="2" customWidth="1"/>
    <col min="16135" max="16384" width="9.140625" style="2"/>
  </cols>
  <sheetData>
    <row r="1" spans="1:6" ht="54" customHeight="1" x14ac:dyDescent="0.2">
      <c r="A1" s="181" t="s">
        <v>659</v>
      </c>
      <c r="B1" s="237" t="s">
        <v>0</v>
      </c>
      <c r="C1" s="237"/>
      <c r="D1" s="237"/>
      <c r="E1" s="237"/>
      <c r="F1" s="237"/>
    </row>
    <row r="2" spans="1:6" s="3" customFormat="1" ht="31.5" customHeight="1" x14ac:dyDescent="0.2">
      <c r="A2" s="175" t="s">
        <v>1</v>
      </c>
      <c r="B2" s="175" t="s">
        <v>2</v>
      </c>
      <c r="C2" s="176" t="s">
        <v>3</v>
      </c>
      <c r="D2" s="177" t="s">
        <v>665</v>
      </c>
      <c r="E2" s="171" t="s">
        <v>4</v>
      </c>
      <c r="F2" s="171" t="s">
        <v>5</v>
      </c>
    </row>
    <row r="3" spans="1:6" ht="20.100000000000001" customHeight="1" x14ac:dyDescent="0.2">
      <c r="A3" s="249" t="s">
        <v>6</v>
      </c>
      <c r="B3" s="4" t="s">
        <v>7</v>
      </c>
      <c r="C3" s="5">
        <v>53.662500000000001</v>
      </c>
      <c r="D3" s="6" t="s">
        <v>441</v>
      </c>
      <c r="E3" s="7">
        <v>50.8</v>
      </c>
      <c r="F3" s="7">
        <v>58.8</v>
      </c>
    </row>
    <row r="4" spans="1:6" ht="20.100000000000001" customHeight="1" x14ac:dyDescent="0.2">
      <c r="A4" s="250"/>
      <c r="B4" s="4" t="s">
        <v>8</v>
      </c>
      <c r="C4" s="5">
        <v>53.487499999999997</v>
      </c>
      <c r="D4" s="6" t="s">
        <v>442</v>
      </c>
      <c r="E4" s="7">
        <v>47.1</v>
      </c>
      <c r="F4" s="7">
        <v>56.5</v>
      </c>
    </row>
    <row r="5" spans="1:6" ht="20.100000000000001" customHeight="1" x14ac:dyDescent="0.2">
      <c r="A5" s="250"/>
      <c r="B5" s="4" t="s">
        <v>9</v>
      </c>
      <c r="C5" s="5">
        <v>53.887500000000003</v>
      </c>
      <c r="D5" s="6" t="s">
        <v>20</v>
      </c>
      <c r="E5" s="7">
        <v>51.6</v>
      </c>
      <c r="F5" s="7">
        <v>56.3</v>
      </c>
    </row>
    <row r="6" spans="1:6" ht="20.100000000000001" customHeight="1" x14ac:dyDescent="0.2">
      <c r="A6" s="250"/>
      <c r="B6" s="4" t="s">
        <v>10</v>
      </c>
      <c r="C6" s="5">
        <v>54.462499999999999</v>
      </c>
      <c r="D6" s="6" t="s">
        <v>16</v>
      </c>
      <c r="E6" s="7">
        <v>52.1</v>
      </c>
      <c r="F6" s="7">
        <v>56.3</v>
      </c>
    </row>
    <row r="7" spans="1:6" ht="20.100000000000001" customHeight="1" x14ac:dyDescent="0.2">
      <c r="A7" s="250"/>
      <c r="B7" s="4" t="s">
        <v>12</v>
      </c>
      <c r="C7" s="5">
        <v>54.9375</v>
      </c>
      <c r="D7" s="6" t="s">
        <v>443</v>
      </c>
      <c r="E7" s="7">
        <v>53.1</v>
      </c>
      <c r="F7" s="7">
        <v>57.1</v>
      </c>
    </row>
    <row r="8" spans="1:6" ht="20.100000000000001" customHeight="1" x14ac:dyDescent="0.2">
      <c r="A8" s="251"/>
      <c r="B8" s="8" t="s">
        <v>1</v>
      </c>
      <c r="C8" s="9">
        <v>54.087499999999999</v>
      </c>
      <c r="D8" s="10" t="s">
        <v>11</v>
      </c>
      <c r="E8" s="11">
        <v>47.1</v>
      </c>
      <c r="F8" s="11">
        <v>58.8</v>
      </c>
    </row>
    <row r="9" spans="1:6" ht="20.100000000000001" customHeight="1" x14ac:dyDescent="0.2">
      <c r="A9" s="249" t="s">
        <v>15</v>
      </c>
      <c r="B9" s="4" t="s">
        <v>7</v>
      </c>
      <c r="C9" s="5">
        <v>55.85</v>
      </c>
      <c r="D9" s="6" t="s">
        <v>444</v>
      </c>
      <c r="E9" s="7">
        <v>53.6</v>
      </c>
      <c r="F9" s="7">
        <v>57.5</v>
      </c>
    </row>
    <row r="10" spans="1:6" ht="20.100000000000001" customHeight="1" x14ac:dyDescent="0.2">
      <c r="A10" s="250"/>
      <c r="B10" s="4" t="s">
        <v>8</v>
      </c>
      <c r="C10" s="5">
        <v>55.512499999999996</v>
      </c>
      <c r="D10" s="6" t="s">
        <v>445</v>
      </c>
      <c r="E10" s="7">
        <v>53.7</v>
      </c>
      <c r="F10" s="7">
        <v>57</v>
      </c>
    </row>
    <row r="11" spans="1:6" ht="20.100000000000001" customHeight="1" x14ac:dyDescent="0.2">
      <c r="A11" s="250"/>
      <c r="B11" s="4" t="s">
        <v>9</v>
      </c>
      <c r="C11" s="5">
        <v>55.274999999999999</v>
      </c>
      <c r="D11" s="6" t="s">
        <v>440</v>
      </c>
      <c r="E11" s="7">
        <v>53.7</v>
      </c>
      <c r="F11" s="7">
        <v>57.3</v>
      </c>
    </row>
    <row r="12" spans="1:6" ht="20.100000000000001" customHeight="1" x14ac:dyDescent="0.2">
      <c r="A12" s="250"/>
      <c r="B12" s="4" t="s">
        <v>10</v>
      </c>
      <c r="C12" s="5">
        <v>55.337500000000006</v>
      </c>
      <c r="D12" s="6" t="s">
        <v>95</v>
      </c>
      <c r="E12" s="7">
        <v>54.1</v>
      </c>
      <c r="F12" s="7">
        <v>57</v>
      </c>
    </row>
    <row r="13" spans="1:6" ht="20.100000000000001" customHeight="1" x14ac:dyDescent="0.2">
      <c r="A13" s="250"/>
      <c r="B13" s="4" t="s">
        <v>12</v>
      </c>
      <c r="C13" s="5">
        <v>54.887499999999996</v>
      </c>
      <c r="D13" s="6" t="s">
        <v>446</v>
      </c>
      <c r="E13" s="7">
        <v>53.8</v>
      </c>
      <c r="F13" s="7">
        <v>55.8</v>
      </c>
    </row>
    <row r="14" spans="1:6" ht="20.100000000000001" customHeight="1" x14ac:dyDescent="0.2">
      <c r="A14" s="251"/>
      <c r="B14" s="8" t="s">
        <v>1</v>
      </c>
      <c r="C14" s="9">
        <v>55.372500000000002</v>
      </c>
      <c r="D14" s="10" t="s">
        <v>447</v>
      </c>
      <c r="E14" s="11">
        <v>53.6</v>
      </c>
      <c r="F14" s="11">
        <v>57.5</v>
      </c>
    </row>
    <row r="15" spans="1:6" ht="20.100000000000001" customHeight="1" x14ac:dyDescent="0.2">
      <c r="A15" s="249" t="s">
        <v>18</v>
      </c>
      <c r="B15" s="4" t="s">
        <v>7</v>
      </c>
      <c r="C15" s="5">
        <v>56.875</v>
      </c>
      <c r="D15" s="6" t="s">
        <v>44</v>
      </c>
      <c r="E15" s="7">
        <v>55.5</v>
      </c>
      <c r="F15" s="7">
        <v>58</v>
      </c>
    </row>
    <row r="16" spans="1:6" ht="20.100000000000001" customHeight="1" x14ac:dyDescent="0.2">
      <c r="A16" s="250"/>
      <c r="B16" s="4" t="s">
        <v>8</v>
      </c>
      <c r="C16" s="5">
        <v>57.262500000000003</v>
      </c>
      <c r="D16" s="6" t="s">
        <v>91</v>
      </c>
      <c r="E16" s="7">
        <v>56</v>
      </c>
      <c r="F16" s="7">
        <v>58.4</v>
      </c>
    </row>
    <row r="17" spans="1:6" ht="20.100000000000001" customHeight="1" x14ac:dyDescent="0.2">
      <c r="A17" s="250"/>
      <c r="B17" s="4" t="s">
        <v>9</v>
      </c>
      <c r="C17" s="5">
        <v>56.312499999999993</v>
      </c>
      <c r="D17" s="6" t="s">
        <v>448</v>
      </c>
      <c r="E17" s="7">
        <v>53.9</v>
      </c>
      <c r="F17" s="7">
        <v>57.4</v>
      </c>
    </row>
    <row r="18" spans="1:6" ht="20.100000000000001" customHeight="1" x14ac:dyDescent="0.2">
      <c r="A18" s="250"/>
      <c r="B18" s="4" t="s">
        <v>10</v>
      </c>
      <c r="C18" s="5">
        <v>56.38750000000001</v>
      </c>
      <c r="D18" s="6" t="s">
        <v>446</v>
      </c>
      <c r="E18" s="7">
        <v>54.8</v>
      </c>
      <c r="F18" s="7">
        <v>57.3</v>
      </c>
    </row>
    <row r="19" spans="1:6" ht="20.100000000000001" customHeight="1" x14ac:dyDescent="0.2">
      <c r="A19" s="250"/>
      <c r="B19" s="4" t="s">
        <v>12</v>
      </c>
      <c r="C19" s="5">
        <v>54.712499999999999</v>
      </c>
      <c r="D19" s="6" t="s">
        <v>17</v>
      </c>
      <c r="E19" s="7">
        <v>53</v>
      </c>
      <c r="F19" s="7">
        <v>55.9</v>
      </c>
    </row>
    <row r="20" spans="1:6" ht="20.100000000000001" customHeight="1" x14ac:dyDescent="0.2">
      <c r="A20" s="251"/>
      <c r="B20" s="8" t="s">
        <v>1</v>
      </c>
      <c r="C20" s="9">
        <v>56.309999999999981</v>
      </c>
      <c r="D20" s="10" t="s">
        <v>92</v>
      </c>
      <c r="E20" s="11">
        <v>53</v>
      </c>
      <c r="F20" s="11">
        <v>58.4</v>
      </c>
    </row>
    <row r="21" spans="1:6" ht="20.100000000000001" customHeight="1" x14ac:dyDescent="0.2">
      <c r="A21" s="268" t="s">
        <v>22</v>
      </c>
      <c r="B21" s="4" t="s">
        <v>7</v>
      </c>
      <c r="C21" s="5">
        <v>53.462499999999999</v>
      </c>
      <c r="D21" s="6" t="s">
        <v>99</v>
      </c>
      <c r="E21" s="7">
        <v>50.4</v>
      </c>
      <c r="F21" s="7">
        <v>55.5</v>
      </c>
    </row>
    <row r="22" spans="1:6" ht="20.100000000000001" customHeight="1" x14ac:dyDescent="0.2">
      <c r="A22" s="268"/>
      <c r="B22" s="4" t="s">
        <v>8</v>
      </c>
      <c r="C22" s="5">
        <v>52.824999999999996</v>
      </c>
      <c r="D22" s="6" t="s">
        <v>13</v>
      </c>
      <c r="E22" s="7">
        <v>49.7</v>
      </c>
      <c r="F22" s="7">
        <v>55.6</v>
      </c>
    </row>
    <row r="23" spans="1:6" ht="20.100000000000001" customHeight="1" x14ac:dyDescent="0.2">
      <c r="A23" s="268"/>
      <c r="B23" s="4" t="s">
        <v>9</v>
      </c>
      <c r="C23" s="5">
        <v>54.912499999999994</v>
      </c>
      <c r="D23" s="6" t="s">
        <v>101</v>
      </c>
      <c r="E23" s="7">
        <v>53.6</v>
      </c>
      <c r="F23" s="7">
        <v>56.8</v>
      </c>
    </row>
    <row r="24" spans="1:6" ht="20.100000000000001" customHeight="1" x14ac:dyDescent="0.2">
      <c r="A24" s="268"/>
      <c r="B24" s="4" t="s">
        <v>10</v>
      </c>
      <c r="C24" s="5">
        <v>54.9375</v>
      </c>
      <c r="D24" s="6" t="s">
        <v>449</v>
      </c>
      <c r="E24" s="7">
        <v>48.5</v>
      </c>
      <c r="F24" s="7">
        <v>57.4</v>
      </c>
    </row>
    <row r="25" spans="1:6" ht="20.100000000000001" customHeight="1" x14ac:dyDescent="0.2">
      <c r="A25" s="268"/>
      <c r="B25" s="4" t="s">
        <v>12</v>
      </c>
      <c r="C25" s="5">
        <v>57.224999999999994</v>
      </c>
      <c r="D25" s="6" t="s">
        <v>450</v>
      </c>
      <c r="E25" s="7">
        <v>54.7</v>
      </c>
      <c r="F25" s="7">
        <v>59</v>
      </c>
    </row>
    <row r="26" spans="1:6" ht="20.100000000000001" customHeight="1" x14ac:dyDescent="0.2">
      <c r="A26" s="268"/>
      <c r="B26" s="8" t="s">
        <v>1</v>
      </c>
      <c r="C26" s="9">
        <v>54.672499999999992</v>
      </c>
      <c r="D26" s="10" t="s">
        <v>448</v>
      </c>
      <c r="E26" s="11">
        <v>48.5</v>
      </c>
      <c r="F26" s="11">
        <v>59</v>
      </c>
    </row>
  </sheetData>
  <customSheetViews>
    <customSheetView guid="{47446656-4427-4713-84F1-369842C9B919}" scale="90" showPageBreaks="1" printArea="1" view="pageBreakPreview">
      <selection activeCell="B1" sqref="A1:F1"/>
      <pageMargins left="0.7" right="0.7" top="0.75" bottom="0.75" header="0.3" footer="0.3"/>
      <printOptions horizontalCentered="1"/>
      <pageSetup orientation="portrait" r:id="rId1"/>
    </customSheetView>
    <customSheetView guid="{899A0855-1E4C-4ABA-ACAE-00009733593A}" scale="90" showPageBreaks="1" printArea="1" view="pageBreakPreview">
      <pageMargins left="0.7" right="0.7" top="0.75" bottom="0.75" header="0.3" footer="0.3"/>
      <printOptions horizontalCentered="1"/>
      <pageSetup orientation="portrait" r:id="rId2"/>
    </customSheetView>
  </customSheetViews>
  <mergeCells count="5">
    <mergeCell ref="B1:F1"/>
    <mergeCell ref="A3:A8"/>
    <mergeCell ref="A9:A14"/>
    <mergeCell ref="A15:A20"/>
    <mergeCell ref="A21:A26"/>
  </mergeCells>
  <printOptions horizontalCentered="1"/>
  <pageMargins left="0.7" right="0.7" top="0.75" bottom="0.75" header="0.3" footer="0.3"/>
  <pageSetup orientation="portrait"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view="pageBreakPreview" zoomScaleNormal="100" zoomScaleSheetLayoutView="100" workbookViewId="0"/>
  </sheetViews>
  <sheetFormatPr defaultColWidth="9.140625" defaultRowHeight="15" x14ac:dyDescent="0.25"/>
  <cols>
    <col min="1" max="1" width="13.5703125" style="55" customWidth="1"/>
    <col min="2" max="6" width="7.7109375" style="55" customWidth="1"/>
    <col min="7" max="16384" width="9.140625" style="55"/>
  </cols>
  <sheetData>
    <row r="1" spans="1:12" ht="55.15" customHeight="1" x14ac:dyDescent="0.25">
      <c r="A1" s="192" t="s">
        <v>634</v>
      </c>
      <c r="B1" s="233" t="s">
        <v>780</v>
      </c>
      <c r="C1" s="233"/>
      <c r="D1" s="233"/>
      <c r="E1" s="233"/>
      <c r="F1" s="233"/>
      <c r="G1" s="233"/>
      <c r="H1" s="233"/>
      <c r="I1" s="233"/>
      <c r="J1" s="233"/>
    </row>
    <row r="2" spans="1:12" s="86" customFormat="1" ht="20.100000000000001" customHeight="1" x14ac:dyDescent="0.25">
      <c r="A2" s="281" t="s">
        <v>422</v>
      </c>
      <c r="B2" s="282"/>
      <c r="C2" s="282"/>
      <c r="D2" s="282"/>
      <c r="E2" s="282"/>
      <c r="F2" s="282"/>
      <c r="G2" s="282"/>
      <c r="H2" s="282"/>
      <c r="I2" s="282"/>
      <c r="J2" s="283"/>
    </row>
    <row r="3" spans="1:12" s="86" customFormat="1" x14ac:dyDescent="0.25">
      <c r="A3" s="173" t="s">
        <v>423</v>
      </c>
      <c r="B3" s="173" t="s">
        <v>424</v>
      </c>
      <c r="C3" s="173"/>
      <c r="D3" s="173"/>
      <c r="E3" s="173"/>
      <c r="F3" s="173" t="s">
        <v>425</v>
      </c>
      <c r="G3" s="270" t="s">
        <v>426</v>
      </c>
      <c r="H3" s="270"/>
      <c r="I3" s="270"/>
      <c r="J3" s="270"/>
      <c r="L3" s="161"/>
    </row>
    <row r="4" spans="1:12" ht="14.45" customHeight="1" x14ac:dyDescent="0.25">
      <c r="A4" s="269" t="s">
        <v>427</v>
      </c>
      <c r="B4" s="87" t="s">
        <v>12</v>
      </c>
      <c r="C4" s="87" t="s">
        <v>9</v>
      </c>
      <c r="D4" s="87" t="s">
        <v>10</v>
      </c>
      <c r="E4" s="87" t="s">
        <v>8</v>
      </c>
      <c r="F4" s="87" t="s">
        <v>7</v>
      </c>
      <c r="G4" s="75" t="s">
        <v>428</v>
      </c>
      <c r="H4" s="76" t="s">
        <v>429</v>
      </c>
      <c r="I4" s="77" t="s">
        <v>430</v>
      </c>
      <c r="J4" s="78" t="s">
        <v>431</v>
      </c>
      <c r="L4" s="108"/>
    </row>
    <row r="5" spans="1:12" ht="16.5" thickBot="1" x14ac:dyDescent="0.3">
      <c r="A5" s="269"/>
      <c r="B5" s="59">
        <v>54.85</v>
      </c>
      <c r="C5" s="60">
        <v>55.16</v>
      </c>
      <c r="D5" s="60">
        <v>55.4</v>
      </c>
      <c r="E5" s="60">
        <v>55.42</v>
      </c>
      <c r="F5" s="60">
        <v>55.46</v>
      </c>
      <c r="G5" s="66">
        <v>0.499</v>
      </c>
      <c r="H5" s="57">
        <v>0.74</v>
      </c>
      <c r="I5" s="57">
        <v>4</v>
      </c>
      <c r="J5" s="67">
        <v>115</v>
      </c>
      <c r="L5" s="108"/>
    </row>
    <row r="6" spans="1:12" ht="15.75" x14ac:dyDescent="0.25">
      <c r="A6" s="269"/>
      <c r="B6" s="57"/>
      <c r="C6" s="57"/>
      <c r="D6" s="57"/>
      <c r="E6" s="57"/>
      <c r="F6" s="57"/>
      <c r="G6" s="72"/>
      <c r="H6" s="73"/>
      <c r="I6" s="73"/>
      <c r="J6" s="74"/>
      <c r="L6" s="108"/>
    </row>
    <row r="7" spans="1:12" ht="15.75" x14ac:dyDescent="0.25">
      <c r="A7" s="269" t="s">
        <v>6</v>
      </c>
      <c r="B7" s="63" t="s">
        <v>8</v>
      </c>
      <c r="C7" s="64" t="s">
        <v>7</v>
      </c>
      <c r="D7" s="64" t="s">
        <v>9</v>
      </c>
      <c r="E7" s="64" t="s">
        <v>10</v>
      </c>
      <c r="F7" s="65" t="s">
        <v>12</v>
      </c>
      <c r="G7" s="75" t="s">
        <v>428</v>
      </c>
      <c r="H7" s="76" t="s">
        <v>429</v>
      </c>
      <c r="I7" s="77" t="s">
        <v>430</v>
      </c>
      <c r="J7" s="78" t="s">
        <v>431</v>
      </c>
    </row>
    <row r="8" spans="1:12" ht="16.5" thickBot="1" x14ac:dyDescent="0.3">
      <c r="A8" s="269"/>
      <c r="B8" s="68">
        <v>53.49</v>
      </c>
      <c r="C8" s="59">
        <v>53.66</v>
      </c>
      <c r="D8" s="60">
        <v>53.89</v>
      </c>
      <c r="E8" s="60">
        <v>54.46</v>
      </c>
      <c r="F8" s="71">
        <v>54.94</v>
      </c>
      <c r="G8" s="66">
        <v>0.65500000000000003</v>
      </c>
      <c r="H8" s="57">
        <v>0.628</v>
      </c>
      <c r="I8" s="57">
        <v>4</v>
      </c>
      <c r="J8" s="67">
        <v>35</v>
      </c>
    </row>
    <row r="9" spans="1:12" ht="15.75" x14ac:dyDescent="0.25">
      <c r="A9" s="269"/>
      <c r="B9" s="81"/>
      <c r="C9" s="82"/>
      <c r="D9" s="82"/>
      <c r="E9" s="82"/>
      <c r="F9" s="83"/>
      <c r="G9" s="72"/>
      <c r="H9" s="73"/>
      <c r="I9" s="73"/>
      <c r="J9" s="74"/>
    </row>
    <row r="10" spans="1:12" ht="15.75" x14ac:dyDescent="0.25">
      <c r="A10" s="269" t="s">
        <v>15</v>
      </c>
      <c r="B10" s="63" t="s">
        <v>12</v>
      </c>
      <c r="C10" s="64" t="s">
        <v>9</v>
      </c>
      <c r="D10" s="64" t="s">
        <v>10</v>
      </c>
      <c r="E10" s="64" t="s">
        <v>8</v>
      </c>
      <c r="F10" s="65" t="s">
        <v>7</v>
      </c>
      <c r="G10" s="75" t="s">
        <v>428</v>
      </c>
      <c r="H10" s="76" t="s">
        <v>429</v>
      </c>
      <c r="I10" s="77" t="s">
        <v>430</v>
      </c>
      <c r="J10" s="78" t="s">
        <v>431</v>
      </c>
    </row>
    <row r="11" spans="1:12" ht="16.5" thickBot="1" x14ac:dyDescent="0.3">
      <c r="A11" s="269"/>
      <c r="B11" s="68">
        <v>54.89</v>
      </c>
      <c r="C11" s="59">
        <v>55.27</v>
      </c>
      <c r="D11" s="59">
        <v>55.34</v>
      </c>
      <c r="E11" s="59">
        <v>55.51</v>
      </c>
      <c r="F11" s="88">
        <v>55.85</v>
      </c>
      <c r="G11" s="66">
        <v>0.70599999999999996</v>
      </c>
      <c r="H11" s="57">
        <v>0.59299999999999997</v>
      </c>
      <c r="I11" s="57">
        <v>4</v>
      </c>
      <c r="J11" s="67">
        <v>35</v>
      </c>
    </row>
    <row r="12" spans="1:12" ht="15.75" x14ac:dyDescent="0.25">
      <c r="A12" s="269"/>
      <c r="B12" s="81"/>
      <c r="C12" s="82"/>
      <c r="D12" s="82"/>
      <c r="E12" s="82"/>
      <c r="F12" s="83"/>
      <c r="G12" s="72"/>
      <c r="H12" s="73"/>
      <c r="I12" s="73"/>
      <c r="J12" s="74"/>
    </row>
    <row r="13" spans="1:12" ht="15.75" x14ac:dyDescent="0.25">
      <c r="A13" s="269" t="s">
        <v>18</v>
      </c>
      <c r="B13" s="63" t="s">
        <v>12</v>
      </c>
      <c r="C13" s="64" t="s">
        <v>9</v>
      </c>
      <c r="D13" s="64" t="s">
        <v>10</v>
      </c>
      <c r="E13" s="64" t="s">
        <v>7</v>
      </c>
      <c r="F13" s="65" t="s">
        <v>8</v>
      </c>
      <c r="G13" s="75" t="s">
        <v>428</v>
      </c>
      <c r="H13" s="76" t="s">
        <v>429</v>
      </c>
      <c r="I13" s="77" t="s">
        <v>430</v>
      </c>
      <c r="J13" s="78" t="s">
        <v>431</v>
      </c>
    </row>
    <row r="14" spans="1:12" ht="16.5" thickBot="1" x14ac:dyDescent="0.3">
      <c r="A14" s="284"/>
      <c r="B14" s="80">
        <v>54.71</v>
      </c>
      <c r="C14" s="60">
        <v>56.31</v>
      </c>
      <c r="D14" s="60">
        <v>56.39</v>
      </c>
      <c r="E14" s="60">
        <v>56.87</v>
      </c>
      <c r="F14" s="71">
        <v>57.26</v>
      </c>
      <c r="G14" s="57">
        <v>9.8330000000000002</v>
      </c>
      <c r="H14" s="57" t="s">
        <v>432</v>
      </c>
      <c r="I14" s="57">
        <v>4</v>
      </c>
      <c r="J14" s="67">
        <v>35</v>
      </c>
    </row>
    <row r="15" spans="1:12" ht="15.75" x14ac:dyDescent="0.25">
      <c r="A15" s="274"/>
      <c r="B15" s="81"/>
      <c r="C15" s="82"/>
      <c r="D15" s="82"/>
      <c r="E15" s="82"/>
      <c r="F15" s="83"/>
      <c r="G15" s="72"/>
      <c r="H15" s="73"/>
      <c r="I15" s="73"/>
      <c r="J15" s="74"/>
    </row>
    <row r="16" spans="1:12" ht="15.75" x14ac:dyDescent="0.25">
      <c r="A16" s="269" t="s">
        <v>22</v>
      </c>
      <c r="B16" s="64" t="s">
        <v>8</v>
      </c>
      <c r="C16" s="64" t="s">
        <v>7</v>
      </c>
      <c r="D16" s="64" t="s">
        <v>9</v>
      </c>
      <c r="E16" s="64" t="s">
        <v>10</v>
      </c>
      <c r="F16" s="65" t="s">
        <v>12</v>
      </c>
      <c r="G16" s="75" t="s">
        <v>428</v>
      </c>
      <c r="H16" s="76" t="s">
        <v>429</v>
      </c>
      <c r="I16" s="77" t="s">
        <v>430</v>
      </c>
      <c r="J16" s="78" t="s">
        <v>431</v>
      </c>
    </row>
    <row r="17" spans="1:10" ht="16.5" thickBot="1" x14ac:dyDescent="0.3">
      <c r="A17" s="269"/>
      <c r="B17" s="60">
        <v>52.82</v>
      </c>
      <c r="C17" s="60">
        <v>53.46</v>
      </c>
      <c r="D17" s="59">
        <v>54.91</v>
      </c>
      <c r="E17" s="60">
        <v>54.94</v>
      </c>
      <c r="F17" s="69">
        <v>57.22</v>
      </c>
      <c r="G17" s="70">
        <v>5.8460000000000001</v>
      </c>
      <c r="H17" s="57" t="s">
        <v>644</v>
      </c>
      <c r="I17" s="57">
        <v>4</v>
      </c>
      <c r="J17" s="67">
        <v>35</v>
      </c>
    </row>
    <row r="18" spans="1:10" ht="16.5" thickBot="1" x14ac:dyDescent="0.3">
      <c r="A18" s="269"/>
      <c r="B18" s="62"/>
      <c r="C18" s="62"/>
      <c r="D18" s="60"/>
      <c r="E18" s="60"/>
      <c r="F18" s="71"/>
      <c r="G18" s="57"/>
      <c r="H18" s="57"/>
      <c r="I18" s="57"/>
      <c r="J18" s="67"/>
    </row>
    <row r="19" spans="1:10" ht="15.75" x14ac:dyDescent="0.25">
      <c r="A19" s="269"/>
      <c r="B19" s="82"/>
      <c r="C19" s="82"/>
      <c r="D19" s="82"/>
      <c r="E19" s="82"/>
      <c r="F19" s="83"/>
      <c r="G19" s="72"/>
      <c r="H19" s="73"/>
      <c r="I19" s="73"/>
      <c r="J19" s="74"/>
    </row>
    <row r="20" spans="1:10" ht="20.100000000000001" customHeight="1" x14ac:dyDescent="0.25">
      <c r="A20" s="270" t="s">
        <v>433</v>
      </c>
      <c r="B20" s="270"/>
      <c r="C20" s="270"/>
      <c r="D20" s="270"/>
      <c r="E20" s="270"/>
      <c r="F20" s="270"/>
      <c r="G20" s="270"/>
      <c r="H20" s="270"/>
      <c r="I20" s="270"/>
      <c r="J20" s="270"/>
    </row>
    <row r="21" spans="1:10" x14ac:dyDescent="0.25">
      <c r="A21" s="173" t="s">
        <v>423</v>
      </c>
      <c r="B21" s="173" t="s">
        <v>424</v>
      </c>
      <c r="C21" s="173"/>
      <c r="D21" s="173"/>
      <c r="E21" s="173" t="s">
        <v>425</v>
      </c>
      <c r="F21" s="173"/>
      <c r="G21" s="270" t="s">
        <v>426</v>
      </c>
      <c r="H21" s="270"/>
      <c r="I21" s="270"/>
      <c r="J21" s="270"/>
    </row>
    <row r="22" spans="1:10" ht="15.75" x14ac:dyDescent="0.25">
      <c r="A22" s="274" t="s">
        <v>620</v>
      </c>
      <c r="B22" s="63" t="s">
        <v>6</v>
      </c>
      <c r="C22" s="64" t="s">
        <v>22</v>
      </c>
      <c r="D22" s="64" t="s">
        <v>15</v>
      </c>
      <c r="E22" s="64" t="s">
        <v>18</v>
      </c>
      <c r="F22" s="78"/>
      <c r="G22" s="75" t="s">
        <v>428</v>
      </c>
      <c r="H22" s="76" t="s">
        <v>429</v>
      </c>
      <c r="I22" s="77" t="s">
        <v>430</v>
      </c>
      <c r="J22" s="78" t="s">
        <v>431</v>
      </c>
    </row>
    <row r="23" spans="1:10" ht="16.5" thickBot="1" x14ac:dyDescent="0.3">
      <c r="A23" s="275"/>
      <c r="B23" s="79">
        <v>54.09</v>
      </c>
      <c r="C23" s="60">
        <v>54.67</v>
      </c>
      <c r="D23" s="62">
        <v>55.37</v>
      </c>
      <c r="E23" s="62">
        <v>56.31</v>
      </c>
      <c r="F23" s="67"/>
      <c r="G23" s="66">
        <v>0.56100000000000005</v>
      </c>
      <c r="H23" s="57" t="s">
        <v>432</v>
      </c>
      <c r="I23" s="57">
        <v>3</v>
      </c>
      <c r="J23" s="67">
        <v>156</v>
      </c>
    </row>
    <row r="24" spans="1:10" ht="16.5" thickBot="1" x14ac:dyDescent="0.3">
      <c r="A24" s="275"/>
      <c r="B24" s="62"/>
      <c r="C24" s="60"/>
      <c r="D24" s="60"/>
      <c r="E24" s="62"/>
      <c r="F24" s="57"/>
      <c r="G24" s="66"/>
      <c r="H24" s="57"/>
      <c r="I24" s="57"/>
      <c r="J24" s="57"/>
    </row>
    <row r="25" spans="1:10" ht="15.75" thickBot="1" x14ac:dyDescent="0.3">
      <c r="A25" s="275"/>
      <c r="D25" s="153"/>
      <c r="E25" s="153"/>
      <c r="G25" s="56"/>
    </row>
    <row r="26" spans="1:10" ht="15.75" x14ac:dyDescent="0.25">
      <c r="A26" s="276"/>
      <c r="B26" s="152"/>
      <c r="C26" s="87"/>
      <c r="D26" s="87"/>
      <c r="E26" s="87"/>
      <c r="F26" s="74"/>
      <c r="G26" s="66"/>
      <c r="H26" s="58"/>
      <c r="I26" s="57"/>
      <c r="J26" s="67"/>
    </row>
    <row r="27" spans="1:10" ht="15.75" x14ac:dyDescent="0.25">
      <c r="A27" s="274" t="s">
        <v>239</v>
      </c>
      <c r="B27" s="63" t="s">
        <v>22</v>
      </c>
      <c r="C27" s="64" t="s">
        <v>18</v>
      </c>
      <c r="D27" s="64" t="s">
        <v>6</v>
      </c>
      <c r="E27" s="64" t="s">
        <v>15</v>
      </c>
      <c r="F27" s="67"/>
      <c r="G27" s="75" t="s">
        <v>428</v>
      </c>
      <c r="H27" s="76" t="s">
        <v>429</v>
      </c>
      <c r="I27" s="77" t="s">
        <v>430</v>
      </c>
      <c r="J27" s="78" t="s">
        <v>431</v>
      </c>
    </row>
    <row r="28" spans="1:10" ht="16.5" thickBot="1" x14ac:dyDescent="0.3">
      <c r="A28" s="275"/>
      <c r="B28" s="68">
        <v>51.6</v>
      </c>
      <c r="C28" s="62">
        <v>54.21</v>
      </c>
      <c r="D28" s="62">
        <v>55.62</v>
      </c>
      <c r="E28" s="62">
        <v>56.52</v>
      </c>
      <c r="F28" s="67"/>
      <c r="G28" s="66">
        <v>31.350999999999999</v>
      </c>
      <c r="H28" s="57" t="s">
        <v>432</v>
      </c>
      <c r="I28" s="57">
        <v>3</v>
      </c>
      <c r="J28" s="67">
        <v>156</v>
      </c>
    </row>
    <row r="29" spans="1:10" ht="16.5" thickBot="1" x14ac:dyDescent="0.3">
      <c r="A29" s="275"/>
      <c r="B29" s="80"/>
      <c r="C29" s="60"/>
      <c r="D29" s="62"/>
      <c r="E29" s="62"/>
      <c r="F29" s="67"/>
      <c r="G29" s="66"/>
      <c r="H29" s="57"/>
      <c r="I29" s="57"/>
      <c r="J29" s="67"/>
    </row>
    <row r="30" spans="1:10" ht="16.5" thickBot="1" x14ac:dyDescent="0.3">
      <c r="A30" s="275"/>
      <c r="B30" s="80"/>
      <c r="C30" s="62"/>
      <c r="D30" s="60"/>
      <c r="E30" s="60"/>
      <c r="F30" s="67"/>
      <c r="G30" s="66"/>
      <c r="H30" s="57"/>
      <c r="I30" s="57"/>
      <c r="J30" s="67"/>
    </row>
    <row r="31" spans="1:10" ht="15.75" x14ac:dyDescent="0.25">
      <c r="A31" s="276"/>
      <c r="B31" s="72"/>
      <c r="C31" s="73"/>
      <c r="D31" s="73"/>
      <c r="E31" s="73"/>
      <c r="F31" s="74"/>
      <c r="G31" s="72"/>
      <c r="H31" s="73"/>
      <c r="I31" s="73"/>
      <c r="J31" s="74"/>
    </row>
    <row r="32" spans="1:10" ht="15.75" x14ac:dyDescent="0.25">
      <c r="A32" s="269" t="s">
        <v>240</v>
      </c>
      <c r="B32" s="63" t="s">
        <v>22</v>
      </c>
      <c r="C32" s="64" t="s">
        <v>6</v>
      </c>
      <c r="D32" s="64" t="s">
        <v>18</v>
      </c>
      <c r="E32" s="64" t="s">
        <v>15</v>
      </c>
      <c r="F32" s="78"/>
      <c r="G32" s="57" t="s">
        <v>428</v>
      </c>
      <c r="H32" s="58" t="s">
        <v>429</v>
      </c>
      <c r="I32" s="57" t="s">
        <v>430</v>
      </c>
      <c r="J32" s="67" t="s">
        <v>431</v>
      </c>
    </row>
    <row r="33" spans="1:10" ht="16.5" thickBot="1" x14ac:dyDescent="0.3">
      <c r="A33" s="269"/>
      <c r="B33" s="79">
        <v>43.68</v>
      </c>
      <c r="C33" s="60">
        <v>44.03</v>
      </c>
      <c r="D33" s="62">
        <v>46.35</v>
      </c>
      <c r="E33" s="62">
        <v>48.43</v>
      </c>
      <c r="F33" s="67"/>
      <c r="G33" s="57">
        <v>15.478</v>
      </c>
      <c r="H33" s="57">
        <v>1E-3</v>
      </c>
      <c r="I33" s="57">
        <v>3</v>
      </c>
      <c r="J33" s="67">
        <v>156</v>
      </c>
    </row>
    <row r="34" spans="1:10" ht="16.5" thickBot="1" x14ac:dyDescent="0.3">
      <c r="A34" s="269"/>
      <c r="B34" s="80"/>
      <c r="C34" s="62"/>
      <c r="D34" s="60"/>
      <c r="E34" s="62"/>
      <c r="F34" s="67"/>
      <c r="G34" s="57"/>
      <c r="H34" s="57"/>
      <c r="I34" s="57"/>
      <c r="J34" s="67"/>
    </row>
    <row r="35" spans="1:10" ht="16.5" thickBot="1" x14ac:dyDescent="0.3">
      <c r="A35" s="269"/>
      <c r="B35" s="80"/>
      <c r="C35" s="62"/>
      <c r="D35" s="62"/>
      <c r="E35" s="60"/>
      <c r="F35" s="67"/>
      <c r="G35" s="57"/>
      <c r="H35" s="57"/>
      <c r="I35" s="57"/>
      <c r="J35" s="67"/>
    </row>
    <row r="36" spans="1:10" ht="15.75" x14ac:dyDescent="0.25">
      <c r="A36" s="269"/>
      <c r="B36" s="72"/>
      <c r="C36" s="73"/>
      <c r="D36" s="73"/>
      <c r="E36" s="73"/>
      <c r="F36" s="74"/>
      <c r="G36" s="73"/>
      <c r="H36" s="73"/>
      <c r="I36" s="73"/>
      <c r="J36" s="74"/>
    </row>
  </sheetData>
  <customSheetViews>
    <customSheetView guid="{47446656-4427-4713-84F1-369842C9B919}" showPageBreaks="1" printArea="1" view="pageBreakPreview">
      <selection activeCell="B1" sqref="A1:J1"/>
      <pageMargins left="0.7" right="0.7" top="0.75" bottom="0.75" header="0.3" footer="0.3"/>
      <pageSetup orientation="portrait" r:id="rId1"/>
    </customSheetView>
    <customSheetView guid="{899A0855-1E4C-4ABA-ACAE-00009733593A}" showPageBreaks="1" printArea="1" view="pageBreakPreview">
      <selection activeCell="L2" sqref="L2:L5"/>
      <pageMargins left="0.7" right="0.7" top="0.75" bottom="0.75" header="0.3" footer="0.3"/>
      <pageSetup orientation="portrait" r:id="rId2"/>
    </customSheetView>
  </customSheetViews>
  <mergeCells count="13">
    <mergeCell ref="A32:A36"/>
    <mergeCell ref="B1:J1"/>
    <mergeCell ref="A2:J2"/>
    <mergeCell ref="G3:J3"/>
    <mergeCell ref="A4:A6"/>
    <mergeCell ref="A7:A9"/>
    <mergeCell ref="A10:A12"/>
    <mergeCell ref="A13:A15"/>
    <mergeCell ref="A16:A19"/>
    <mergeCell ref="A20:J20"/>
    <mergeCell ref="G21:J21"/>
    <mergeCell ref="A27:A31"/>
    <mergeCell ref="A22:A26"/>
  </mergeCells>
  <pageMargins left="0.7" right="0.7" top="0.75" bottom="0.75" header="0.3" footer="0.3"/>
  <pageSetup orientation="portrait"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view="pageBreakPreview" zoomScaleNormal="100" zoomScaleSheetLayoutView="100" workbookViewId="0"/>
  </sheetViews>
  <sheetFormatPr defaultRowHeight="15" x14ac:dyDescent="0.25"/>
  <cols>
    <col min="1" max="6" width="15.7109375" customWidth="1"/>
  </cols>
  <sheetData>
    <row r="1" spans="1:8" ht="37.15" customHeight="1" x14ac:dyDescent="0.25">
      <c r="A1" s="191" t="s">
        <v>658</v>
      </c>
      <c r="B1" s="234" t="s">
        <v>435</v>
      </c>
      <c r="C1" s="234"/>
      <c r="D1" s="234"/>
      <c r="E1" s="234"/>
      <c r="F1" s="34"/>
    </row>
    <row r="2" spans="1:8" s="42" customFormat="1" ht="18" customHeight="1" x14ac:dyDescent="0.25">
      <c r="A2" s="278" t="s">
        <v>1</v>
      </c>
      <c r="B2" s="278" t="s">
        <v>2</v>
      </c>
      <c r="C2" s="279" t="s">
        <v>3</v>
      </c>
      <c r="D2" s="280"/>
      <c r="E2" s="278" t="s">
        <v>256</v>
      </c>
      <c r="F2" s="41"/>
    </row>
    <row r="3" spans="1:8" s="42" customFormat="1" ht="18" customHeight="1" x14ac:dyDescent="0.25">
      <c r="A3" s="278"/>
      <c r="B3" s="278"/>
      <c r="C3" s="174" t="s">
        <v>254</v>
      </c>
      <c r="D3" s="174" t="s">
        <v>86</v>
      </c>
      <c r="E3" s="278"/>
      <c r="F3" s="41"/>
      <c r="H3" s="126"/>
    </row>
    <row r="4" spans="1:8" ht="18" customHeight="1" x14ac:dyDescent="0.25">
      <c r="A4" s="285" t="s">
        <v>6</v>
      </c>
      <c r="B4" s="43" t="s">
        <v>7</v>
      </c>
      <c r="C4" s="147">
        <v>53.662500000000001</v>
      </c>
      <c r="D4" s="44">
        <v>52.5</v>
      </c>
      <c r="E4" s="37">
        <f>D4-C4</f>
        <v>-1.1625000000000014</v>
      </c>
      <c r="F4" s="45"/>
    </row>
    <row r="5" spans="1:8" ht="18" customHeight="1" x14ac:dyDescent="0.25">
      <c r="A5" s="286"/>
      <c r="B5" s="43" t="s">
        <v>8</v>
      </c>
      <c r="C5" s="147">
        <v>53.487499999999997</v>
      </c>
      <c r="D5" s="44">
        <v>52.6</v>
      </c>
      <c r="E5" s="37">
        <f t="shared" ref="E5:E8" si="0">D5-C5</f>
        <v>-0.88749999999999574</v>
      </c>
      <c r="F5" s="45"/>
    </row>
    <row r="6" spans="1:8" ht="18" customHeight="1" x14ac:dyDescent="0.25">
      <c r="A6" s="286"/>
      <c r="B6" s="43" t="s">
        <v>9</v>
      </c>
      <c r="C6" s="147">
        <v>53.887500000000003</v>
      </c>
      <c r="D6" s="44">
        <v>53</v>
      </c>
      <c r="E6" s="37">
        <f t="shared" si="0"/>
        <v>-0.88750000000000284</v>
      </c>
      <c r="F6" s="45"/>
    </row>
    <row r="7" spans="1:8" ht="18" customHeight="1" x14ac:dyDescent="0.25">
      <c r="A7" s="286"/>
      <c r="B7" s="43" t="s">
        <v>10</v>
      </c>
      <c r="C7" s="147">
        <v>54.462499999999999</v>
      </c>
      <c r="D7" s="44">
        <v>54.1</v>
      </c>
      <c r="E7" s="37">
        <f t="shared" si="0"/>
        <v>-0.36249999999999716</v>
      </c>
      <c r="F7" s="45"/>
    </row>
    <row r="8" spans="1:8" ht="18" customHeight="1" x14ac:dyDescent="0.25">
      <c r="A8" s="286"/>
      <c r="B8" s="43" t="s">
        <v>12</v>
      </c>
      <c r="C8" s="147">
        <v>54.9375</v>
      </c>
      <c r="D8" s="44">
        <v>54.5</v>
      </c>
      <c r="E8" s="37">
        <f t="shared" si="0"/>
        <v>-0.4375</v>
      </c>
      <c r="F8" s="45"/>
    </row>
    <row r="9" spans="1:8" ht="18" customHeight="1" x14ac:dyDescent="0.25">
      <c r="A9" s="287"/>
      <c r="B9" s="46" t="s">
        <v>1</v>
      </c>
      <c r="C9" s="149">
        <v>54.087499999999999</v>
      </c>
      <c r="D9" s="47">
        <v>53.4</v>
      </c>
      <c r="E9" s="40">
        <f>D9-C9</f>
        <v>-0.6875</v>
      </c>
      <c r="F9" s="45"/>
    </row>
    <row r="10" spans="1:8" ht="18" customHeight="1" x14ac:dyDescent="0.25">
      <c r="A10" s="285" t="s">
        <v>15</v>
      </c>
      <c r="B10" s="43" t="s">
        <v>7</v>
      </c>
      <c r="C10" s="147">
        <v>55.85</v>
      </c>
      <c r="D10" s="44">
        <v>55.1</v>
      </c>
      <c r="E10" s="37">
        <f t="shared" ref="E10:E14" si="1">D10-C10</f>
        <v>-0.75</v>
      </c>
      <c r="F10" s="45"/>
    </row>
    <row r="11" spans="1:8" ht="18" customHeight="1" x14ac:dyDescent="0.25">
      <c r="A11" s="286"/>
      <c r="B11" s="43" t="s">
        <v>8</v>
      </c>
      <c r="C11" s="147">
        <v>55.512499999999996</v>
      </c>
      <c r="D11" s="44">
        <v>55.2</v>
      </c>
      <c r="E11" s="37">
        <f t="shared" si="1"/>
        <v>-0.31249999999999289</v>
      </c>
      <c r="F11" s="45"/>
    </row>
    <row r="12" spans="1:8" ht="18" customHeight="1" x14ac:dyDescent="0.25">
      <c r="A12" s="286"/>
      <c r="B12" s="43" t="s">
        <v>9</v>
      </c>
      <c r="C12" s="147">
        <v>55.274999999999999</v>
      </c>
      <c r="D12" s="44">
        <v>55.6</v>
      </c>
      <c r="E12" s="37">
        <f t="shared" si="1"/>
        <v>0.32500000000000284</v>
      </c>
      <c r="F12" s="45"/>
    </row>
    <row r="13" spans="1:8" ht="18" customHeight="1" x14ac:dyDescent="0.25">
      <c r="A13" s="286"/>
      <c r="B13" s="43" t="s">
        <v>10</v>
      </c>
      <c r="C13" s="147">
        <v>55.337500000000006</v>
      </c>
      <c r="D13" s="44">
        <v>55.4</v>
      </c>
      <c r="E13" s="37">
        <f t="shared" si="1"/>
        <v>6.2499999999992895E-2</v>
      </c>
      <c r="F13" s="45"/>
    </row>
    <row r="14" spans="1:8" ht="18" customHeight="1" x14ac:dyDescent="0.25">
      <c r="A14" s="286"/>
      <c r="B14" s="43" t="s">
        <v>12</v>
      </c>
      <c r="C14" s="147">
        <v>54.887499999999996</v>
      </c>
      <c r="D14" s="44">
        <v>54.6</v>
      </c>
      <c r="E14" s="37">
        <f t="shared" si="1"/>
        <v>-0.28749999999999432</v>
      </c>
      <c r="F14" s="45"/>
    </row>
    <row r="15" spans="1:8" ht="18" customHeight="1" x14ac:dyDescent="0.25">
      <c r="A15" s="287"/>
      <c r="B15" s="46" t="s">
        <v>1</v>
      </c>
      <c r="C15" s="149">
        <v>55.372500000000002</v>
      </c>
      <c r="D15" s="47">
        <v>55.2</v>
      </c>
      <c r="E15" s="40">
        <f>D15-C15</f>
        <v>-0.17249999999999943</v>
      </c>
      <c r="F15" s="45"/>
    </row>
    <row r="16" spans="1:8" ht="18" customHeight="1" x14ac:dyDescent="0.25">
      <c r="A16" s="285" t="s">
        <v>18</v>
      </c>
      <c r="B16" s="43" t="s">
        <v>7</v>
      </c>
      <c r="C16" s="147">
        <v>56.875</v>
      </c>
      <c r="D16" s="44">
        <v>55.4</v>
      </c>
      <c r="E16" s="37">
        <f t="shared" ref="E16:E20" si="2">D16-C16</f>
        <v>-1.4750000000000014</v>
      </c>
      <c r="F16" s="45"/>
    </row>
    <row r="17" spans="1:6" ht="18" customHeight="1" x14ac:dyDescent="0.25">
      <c r="A17" s="286"/>
      <c r="B17" s="43" t="s">
        <v>8</v>
      </c>
      <c r="C17" s="147">
        <v>57.262500000000003</v>
      </c>
      <c r="D17" s="44">
        <v>55.6</v>
      </c>
      <c r="E17" s="37">
        <f t="shared" si="2"/>
        <v>-1.6625000000000014</v>
      </c>
      <c r="F17" s="45"/>
    </row>
    <row r="18" spans="1:6" ht="18" customHeight="1" x14ac:dyDescent="0.25">
      <c r="A18" s="286"/>
      <c r="B18" s="43" t="s">
        <v>9</v>
      </c>
      <c r="C18" s="147">
        <v>56.312499999999993</v>
      </c>
      <c r="D18" s="44">
        <v>55.8</v>
      </c>
      <c r="E18" s="37">
        <f t="shared" si="2"/>
        <v>-0.51249999999999574</v>
      </c>
      <c r="F18" s="45"/>
    </row>
    <row r="19" spans="1:6" ht="18" customHeight="1" x14ac:dyDescent="0.25">
      <c r="A19" s="286"/>
      <c r="B19" s="43" t="s">
        <v>10</v>
      </c>
      <c r="C19" s="147">
        <v>56.38750000000001</v>
      </c>
      <c r="D19" s="44">
        <v>56</v>
      </c>
      <c r="E19" s="37">
        <f t="shared" si="2"/>
        <v>-0.38750000000000995</v>
      </c>
      <c r="F19" s="45"/>
    </row>
    <row r="20" spans="1:6" ht="18" customHeight="1" x14ac:dyDescent="0.25">
      <c r="A20" s="286"/>
      <c r="B20" s="43" t="s">
        <v>12</v>
      </c>
      <c r="C20" s="147">
        <v>54.712499999999999</v>
      </c>
      <c r="D20" s="44">
        <v>55.3</v>
      </c>
      <c r="E20" s="37">
        <f t="shared" si="2"/>
        <v>0.58749999999999858</v>
      </c>
      <c r="F20" s="45"/>
    </row>
    <row r="21" spans="1:6" ht="18" customHeight="1" x14ac:dyDescent="0.25">
      <c r="A21" s="287"/>
      <c r="B21" s="46" t="s">
        <v>1</v>
      </c>
      <c r="C21" s="149">
        <v>56.309999999999981</v>
      </c>
      <c r="D21" s="47">
        <v>55.6</v>
      </c>
      <c r="E21" s="40">
        <f>D21-C21</f>
        <v>-0.70999999999997954</v>
      </c>
      <c r="F21" s="45"/>
    </row>
    <row r="22" spans="1:6" ht="18" customHeight="1" x14ac:dyDescent="0.25">
      <c r="A22" s="285" t="s">
        <v>22</v>
      </c>
      <c r="B22" s="43" t="s">
        <v>7</v>
      </c>
      <c r="C22" s="147">
        <v>53.462499999999999</v>
      </c>
      <c r="D22" s="44">
        <v>53.1</v>
      </c>
      <c r="E22" s="37">
        <f t="shared" ref="E22:E26" si="3">D22-C22</f>
        <v>-0.36249999999999716</v>
      </c>
      <c r="F22" s="45"/>
    </row>
    <row r="23" spans="1:6" ht="18" customHeight="1" x14ac:dyDescent="0.25">
      <c r="A23" s="286"/>
      <c r="B23" s="43" t="s">
        <v>8</v>
      </c>
      <c r="C23" s="147">
        <v>52.824999999999996</v>
      </c>
      <c r="D23" s="44">
        <v>53.5</v>
      </c>
      <c r="E23" s="37">
        <f t="shared" si="3"/>
        <v>0.67500000000000426</v>
      </c>
      <c r="F23" s="45"/>
    </row>
    <row r="24" spans="1:6" ht="18" customHeight="1" x14ac:dyDescent="0.25">
      <c r="A24" s="286"/>
      <c r="B24" s="43" t="s">
        <v>9</v>
      </c>
      <c r="C24" s="147">
        <v>54.912499999999994</v>
      </c>
      <c r="D24" s="44">
        <v>54.4</v>
      </c>
      <c r="E24" s="37">
        <f t="shared" si="3"/>
        <v>-0.51249999999999574</v>
      </c>
      <c r="F24" s="45"/>
    </row>
    <row r="25" spans="1:6" ht="18" customHeight="1" x14ac:dyDescent="0.25">
      <c r="A25" s="286"/>
      <c r="B25" s="43" t="s">
        <v>10</v>
      </c>
      <c r="C25" s="147">
        <v>54.9375</v>
      </c>
      <c r="D25" s="44">
        <v>55</v>
      </c>
      <c r="E25" s="37">
        <f t="shared" si="3"/>
        <v>6.25E-2</v>
      </c>
      <c r="F25" s="45"/>
    </row>
    <row r="26" spans="1:6" ht="18" customHeight="1" x14ac:dyDescent="0.25">
      <c r="A26" s="286"/>
      <c r="B26" s="43" t="s">
        <v>12</v>
      </c>
      <c r="C26" s="147">
        <v>57.224999999999994</v>
      </c>
      <c r="D26" s="44">
        <v>55.5</v>
      </c>
      <c r="E26" s="37">
        <f t="shared" si="3"/>
        <v>-1.7249999999999943</v>
      </c>
      <c r="F26" s="45"/>
    </row>
    <row r="27" spans="1:6" ht="18" customHeight="1" x14ac:dyDescent="0.25">
      <c r="A27" s="287"/>
      <c r="B27" s="46" t="s">
        <v>1</v>
      </c>
      <c r="C27" s="149">
        <v>54.672499999999992</v>
      </c>
      <c r="D27" s="47">
        <v>54.6</v>
      </c>
      <c r="E27" s="40">
        <f>D27-C27</f>
        <v>-7.2499999999990905E-2</v>
      </c>
      <c r="F27" s="45"/>
    </row>
    <row r="28" spans="1:6" ht="32.25" customHeight="1" x14ac:dyDescent="0.25">
      <c r="A28" s="288" t="s">
        <v>257</v>
      </c>
      <c r="B28" s="288"/>
      <c r="C28" s="288"/>
      <c r="D28" s="288"/>
      <c r="E28" s="288"/>
      <c r="F28" s="48"/>
    </row>
  </sheetData>
  <customSheetViews>
    <customSheetView guid="{47446656-4427-4713-84F1-369842C9B919}" showPageBreaks="1" fitToPage="1" printArea="1" view="pageBreakPreview">
      <selection activeCell="B1" sqref="A1:E1"/>
      <pageMargins left="0.7" right="0.7" top="0.75" bottom="0.75" header="0.3" footer="0.3"/>
      <printOptions horizontalCentered="1"/>
      <pageSetup scale="96" orientation="landscape" r:id="rId1"/>
    </customSheetView>
    <customSheetView guid="{899A0855-1E4C-4ABA-ACAE-00009733593A}" showPageBreaks="1" fitToPage="1" printArea="1" view="pageBreakPreview">
      <selection activeCell="H3" sqref="H3:H5"/>
      <pageMargins left="0.7" right="0.7" top="0.75" bottom="0.75" header="0.3" footer="0.3"/>
      <printOptions horizontalCentered="1"/>
      <pageSetup scale="96" orientation="landscape" r:id="rId2"/>
    </customSheetView>
  </customSheetViews>
  <mergeCells count="10">
    <mergeCell ref="A10:A15"/>
    <mergeCell ref="A16:A21"/>
    <mergeCell ref="A22:A27"/>
    <mergeCell ref="A28:E28"/>
    <mergeCell ref="B1:E1"/>
    <mergeCell ref="A2:A3"/>
    <mergeCell ref="B2:B3"/>
    <mergeCell ref="C2:D2"/>
    <mergeCell ref="E2:E3"/>
    <mergeCell ref="A4:A9"/>
  </mergeCells>
  <printOptions horizontalCentered="1"/>
  <pageMargins left="0.7" right="0.7" top="0.75" bottom="0.75" header="0.3" footer="0.3"/>
  <pageSetup scale="96" orientation="landscape"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view="pageBreakPreview" zoomScaleNormal="100" zoomScaleSheetLayoutView="100" workbookViewId="0"/>
  </sheetViews>
  <sheetFormatPr defaultRowHeight="12.75" x14ac:dyDescent="0.25"/>
  <cols>
    <col min="1" max="1" width="14" style="13" customWidth="1"/>
    <col min="2" max="2" width="12.140625" style="13" customWidth="1"/>
    <col min="3" max="3" width="6.140625" style="13" customWidth="1"/>
    <col min="4" max="4" width="8.28515625" style="13" customWidth="1"/>
    <col min="5" max="5" width="6.5703125" style="13" customWidth="1"/>
    <col min="6" max="6" width="9" style="13" customWidth="1"/>
    <col min="7" max="7" width="6.140625" style="13" customWidth="1"/>
    <col min="8" max="8" width="7.7109375" style="13" customWidth="1"/>
    <col min="9" max="9" width="6" style="13" customWidth="1"/>
    <col min="10" max="10" width="7.85546875" style="13" customWidth="1"/>
    <col min="11" max="256" width="9.140625" style="13"/>
    <col min="257" max="257" width="14" style="13" customWidth="1"/>
    <col min="258" max="258" width="12.140625" style="13" customWidth="1"/>
    <col min="259" max="259" width="7.7109375" style="13" customWidth="1"/>
    <col min="260" max="260" width="9.7109375" style="13" customWidth="1"/>
    <col min="261" max="261" width="7.7109375" style="13" customWidth="1"/>
    <col min="262" max="262" width="9.7109375" style="13" customWidth="1"/>
    <col min="263" max="263" width="7.7109375" style="13" customWidth="1"/>
    <col min="264" max="264" width="9.7109375" style="13" customWidth="1"/>
    <col min="265" max="265" width="7.7109375" style="13" customWidth="1"/>
    <col min="266" max="266" width="9.7109375" style="13" customWidth="1"/>
    <col min="267" max="512" width="9.140625" style="13"/>
    <col min="513" max="513" width="14" style="13" customWidth="1"/>
    <col min="514" max="514" width="12.140625" style="13" customWidth="1"/>
    <col min="515" max="515" width="7.7109375" style="13" customWidth="1"/>
    <col min="516" max="516" width="9.7109375" style="13" customWidth="1"/>
    <col min="517" max="517" width="7.7109375" style="13" customWidth="1"/>
    <col min="518" max="518" width="9.7109375" style="13" customWidth="1"/>
    <col min="519" max="519" width="7.7109375" style="13" customWidth="1"/>
    <col min="520" max="520" width="9.7109375" style="13" customWidth="1"/>
    <col min="521" max="521" width="7.7109375" style="13" customWidth="1"/>
    <col min="522" max="522" width="9.7109375" style="13" customWidth="1"/>
    <col min="523" max="768" width="9.140625" style="13"/>
    <col min="769" max="769" width="14" style="13" customWidth="1"/>
    <col min="770" max="770" width="12.140625" style="13" customWidth="1"/>
    <col min="771" max="771" width="7.7109375" style="13" customWidth="1"/>
    <col min="772" max="772" width="9.7109375" style="13" customWidth="1"/>
    <col min="773" max="773" width="7.7109375" style="13" customWidth="1"/>
    <col min="774" max="774" width="9.7109375" style="13" customWidth="1"/>
    <col min="775" max="775" width="7.7109375" style="13" customWidth="1"/>
    <col min="776" max="776" width="9.7109375" style="13" customWidth="1"/>
    <col min="777" max="777" width="7.7109375" style="13" customWidth="1"/>
    <col min="778" max="778" width="9.7109375" style="13" customWidth="1"/>
    <col min="779" max="1024" width="9.140625" style="13"/>
    <col min="1025" max="1025" width="14" style="13" customWidth="1"/>
    <col min="1026" max="1026" width="12.140625" style="13" customWidth="1"/>
    <col min="1027" max="1027" width="7.7109375" style="13" customWidth="1"/>
    <col min="1028" max="1028" width="9.7109375" style="13" customWidth="1"/>
    <col min="1029" max="1029" width="7.7109375" style="13" customWidth="1"/>
    <col min="1030" max="1030" width="9.7109375" style="13" customWidth="1"/>
    <col min="1031" max="1031" width="7.7109375" style="13" customWidth="1"/>
    <col min="1032" max="1032" width="9.7109375" style="13" customWidth="1"/>
    <col min="1033" max="1033" width="7.7109375" style="13" customWidth="1"/>
    <col min="1034" max="1034" width="9.7109375" style="13" customWidth="1"/>
    <col min="1035" max="1280" width="9.140625" style="13"/>
    <col min="1281" max="1281" width="14" style="13" customWidth="1"/>
    <col min="1282" max="1282" width="12.140625" style="13" customWidth="1"/>
    <col min="1283" max="1283" width="7.7109375" style="13" customWidth="1"/>
    <col min="1284" max="1284" width="9.7109375" style="13" customWidth="1"/>
    <col min="1285" max="1285" width="7.7109375" style="13" customWidth="1"/>
    <col min="1286" max="1286" width="9.7109375" style="13" customWidth="1"/>
    <col min="1287" max="1287" width="7.7109375" style="13" customWidth="1"/>
    <col min="1288" max="1288" width="9.7109375" style="13" customWidth="1"/>
    <col min="1289" max="1289" width="7.7109375" style="13" customWidth="1"/>
    <col min="1290" max="1290" width="9.7109375" style="13" customWidth="1"/>
    <col min="1291" max="1536" width="9.140625" style="13"/>
    <col min="1537" max="1537" width="14" style="13" customWidth="1"/>
    <col min="1538" max="1538" width="12.140625" style="13" customWidth="1"/>
    <col min="1539" max="1539" width="7.7109375" style="13" customWidth="1"/>
    <col min="1540" max="1540" width="9.7109375" style="13" customWidth="1"/>
    <col min="1541" max="1541" width="7.7109375" style="13" customWidth="1"/>
    <col min="1542" max="1542" width="9.7109375" style="13" customWidth="1"/>
    <col min="1543" max="1543" width="7.7109375" style="13" customWidth="1"/>
    <col min="1544" max="1544" width="9.7109375" style="13" customWidth="1"/>
    <col min="1545" max="1545" width="7.7109375" style="13" customWidth="1"/>
    <col min="1546" max="1546" width="9.7109375" style="13" customWidth="1"/>
    <col min="1547" max="1792" width="9.140625" style="13"/>
    <col min="1793" max="1793" width="14" style="13" customWidth="1"/>
    <col min="1794" max="1794" width="12.140625" style="13" customWidth="1"/>
    <col min="1795" max="1795" width="7.7109375" style="13" customWidth="1"/>
    <col min="1796" max="1796" width="9.7109375" style="13" customWidth="1"/>
    <col min="1797" max="1797" width="7.7109375" style="13" customWidth="1"/>
    <col min="1798" max="1798" width="9.7109375" style="13" customWidth="1"/>
    <col min="1799" max="1799" width="7.7109375" style="13" customWidth="1"/>
    <col min="1800" max="1800" width="9.7109375" style="13" customWidth="1"/>
    <col min="1801" max="1801" width="7.7109375" style="13" customWidth="1"/>
    <col min="1802" max="1802" width="9.7109375" style="13" customWidth="1"/>
    <col min="1803" max="2048" width="9.140625" style="13"/>
    <col min="2049" max="2049" width="14" style="13" customWidth="1"/>
    <col min="2050" max="2050" width="12.140625" style="13" customWidth="1"/>
    <col min="2051" max="2051" width="7.7109375" style="13" customWidth="1"/>
    <col min="2052" max="2052" width="9.7109375" style="13" customWidth="1"/>
    <col min="2053" max="2053" width="7.7109375" style="13" customWidth="1"/>
    <col min="2054" max="2054" width="9.7109375" style="13" customWidth="1"/>
    <col min="2055" max="2055" width="7.7109375" style="13" customWidth="1"/>
    <col min="2056" max="2056" width="9.7109375" style="13" customWidth="1"/>
    <col min="2057" max="2057" width="7.7109375" style="13" customWidth="1"/>
    <col min="2058" max="2058" width="9.7109375" style="13" customWidth="1"/>
    <col min="2059" max="2304" width="9.140625" style="13"/>
    <col min="2305" max="2305" width="14" style="13" customWidth="1"/>
    <col min="2306" max="2306" width="12.140625" style="13" customWidth="1"/>
    <col min="2307" max="2307" width="7.7109375" style="13" customWidth="1"/>
    <col min="2308" max="2308" width="9.7109375" style="13" customWidth="1"/>
    <col min="2309" max="2309" width="7.7109375" style="13" customWidth="1"/>
    <col min="2310" max="2310" width="9.7109375" style="13" customWidth="1"/>
    <col min="2311" max="2311" width="7.7109375" style="13" customWidth="1"/>
    <col min="2312" max="2312" width="9.7109375" style="13" customWidth="1"/>
    <col min="2313" max="2313" width="7.7109375" style="13" customWidth="1"/>
    <col min="2314" max="2314" width="9.7109375" style="13" customWidth="1"/>
    <col min="2315" max="2560" width="9.140625" style="13"/>
    <col min="2561" max="2561" width="14" style="13" customWidth="1"/>
    <col min="2562" max="2562" width="12.140625" style="13" customWidth="1"/>
    <col min="2563" max="2563" width="7.7109375" style="13" customWidth="1"/>
    <col min="2564" max="2564" width="9.7109375" style="13" customWidth="1"/>
    <col min="2565" max="2565" width="7.7109375" style="13" customWidth="1"/>
    <col min="2566" max="2566" width="9.7109375" style="13" customWidth="1"/>
    <col min="2567" max="2567" width="7.7109375" style="13" customWidth="1"/>
    <col min="2568" max="2568" width="9.7109375" style="13" customWidth="1"/>
    <col min="2569" max="2569" width="7.7109375" style="13" customWidth="1"/>
    <col min="2570" max="2570" width="9.7109375" style="13" customWidth="1"/>
    <col min="2571" max="2816" width="9.140625" style="13"/>
    <col min="2817" max="2817" width="14" style="13" customWidth="1"/>
    <col min="2818" max="2818" width="12.140625" style="13" customWidth="1"/>
    <col min="2819" max="2819" width="7.7109375" style="13" customWidth="1"/>
    <col min="2820" max="2820" width="9.7109375" style="13" customWidth="1"/>
    <col min="2821" max="2821" width="7.7109375" style="13" customWidth="1"/>
    <col min="2822" max="2822" width="9.7109375" style="13" customWidth="1"/>
    <col min="2823" max="2823" width="7.7109375" style="13" customWidth="1"/>
    <col min="2824" max="2824" width="9.7109375" style="13" customWidth="1"/>
    <col min="2825" max="2825" width="7.7109375" style="13" customWidth="1"/>
    <col min="2826" max="2826" width="9.7109375" style="13" customWidth="1"/>
    <col min="2827" max="3072" width="9.140625" style="13"/>
    <col min="3073" max="3073" width="14" style="13" customWidth="1"/>
    <col min="3074" max="3074" width="12.140625" style="13" customWidth="1"/>
    <col min="3075" max="3075" width="7.7109375" style="13" customWidth="1"/>
    <col min="3076" max="3076" width="9.7109375" style="13" customWidth="1"/>
    <col min="3077" max="3077" width="7.7109375" style="13" customWidth="1"/>
    <col min="3078" max="3078" width="9.7109375" style="13" customWidth="1"/>
    <col min="3079" max="3079" width="7.7109375" style="13" customWidth="1"/>
    <col min="3080" max="3080" width="9.7109375" style="13" customWidth="1"/>
    <col min="3081" max="3081" width="7.7109375" style="13" customWidth="1"/>
    <col min="3082" max="3082" width="9.7109375" style="13" customWidth="1"/>
    <col min="3083" max="3328" width="9.140625" style="13"/>
    <col min="3329" max="3329" width="14" style="13" customWidth="1"/>
    <col min="3330" max="3330" width="12.140625" style="13" customWidth="1"/>
    <col min="3331" max="3331" width="7.7109375" style="13" customWidth="1"/>
    <col min="3332" max="3332" width="9.7109375" style="13" customWidth="1"/>
    <col min="3333" max="3333" width="7.7109375" style="13" customWidth="1"/>
    <col min="3334" max="3334" width="9.7109375" style="13" customWidth="1"/>
    <col min="3335" max="3335" width="7.7109375" style="13" customWidth="1"/>
    <col min="3336" max="3336" width="9.7109375" style="13" customWidth="1"/>
    <col min="3337" max="3337" width="7.7109375" style="13" customWidth="1"/>
    <col min="3338" max="3338" width="9.7109375" style="13" customWidth="1"/>
    <col min="3339" max="3584" width="9.140625" style="13"/>
    <col min="3585" max="3585" width="14" style="13" customWidth="1"/>
    <col min="3586" max="3586" width="12.140625" style="13" customWidth="1"/>
    <col min="3587" max="3587" width="7.7109375" style="13" customWidth="1"/>
    <col min="3588" max="3588" width="9.7109375" style="13" customWidth="1"/>
    <col min="3589" max="3589" width="7.7109375" style="13" customWidth="1"/>
    <col min="3590" max="3590" width="9.7109375" style="13" customWidth="1"/>
    <col min="3591" max="3591" width="7.7109375" style="13" customWidth="1"/>
    <col min="3592" max="3592" width="9.7109375" style="13" customWidth="1"/>
    <col min="3593" max="3593" width="7.7109375" style="13" customWidth="1"/>
    <col min="3594" max="3594" width="9.7109375" style="13" customWidth="1"/>
    <col min="3595" max="3840" width="9.140625" style="13"/>
    <col min="3841" max="3841" width="14" style="13" customWidth="1"/>
    <col min="3842" max="3842" width="12.140625" style="13" customWidth="1"/>
    <col min="3843" max="3843" width="7.7109375" style="13" customWidth="1"/>
    <col min="3844" max="3844" width="9.7109375" style="13" customWidth="1"/>
    <col min="3845" max="3845" width="7.7109375" style="13" customWidth="1"/>
    <col min="3846" max="3846" width="9.7109375" style="13" customWidth="1"/>
    <col min="3847" max="3847" width="7.7109375" style="13" customWidth="1"/>
    <col min="3848" max="3848" width="9.7109375" style="13" customWidth="1"/>
    <col min="3849" max="3849" width="7.7109375" style="13" customWidth="1"/>
    <col min="3850" max="3850" width="9.7109375" style="13" customWidth="1"/>
    <col min="3851" max="4096" width="9.140625" style="13"/>
    <col min="4097" max="4097" width="14" style="13" customWidth="1"/>
    <col min="4098" max="4098" width="12.140625" style="13" customWidth="1"/>
    <col min="4099" max="4099" width="7.7109375" style="13" customWidth="1"/>
    <col min="4100" max="4100" width="9.7109375" style="13" customWidth="1"/>
    <col min="4101" max="4101" width="7.7109375" style="13" customWidth="1"/>
    <col min="4102" max="4102" width="9.7109375" style="13" customWidth="1"/>
    <col min="4103" max="4103" width="7.7109375" style="13" customWidth="1"/>
    <col min="4104" max="4104" width="9.7109375" style="13" customWidth="1"/>
    <col min="4105" max="4105" width="7.7109375" style="13" customWidth="1"/>
    <col min="4106" max="4106" width="9.7109375" style="13" customWidth="1"/>
    <col min="4107" max="4352" width="9.140625" style="13"/>
    <col min="4353" max="4353" width="14" style="13" customWidth="1"/>
    <col min="4354" max="4354" width="12.140625" style="13" customWidth="1"/>
    <col min="4355" max="4355" width="7.7109375" style="13" customWidth="1"/>
    <col min="4356" max="4356" width="9.7109375" style="13" customWidth="1"/>
    <col min="4357" max="4357" width="7.7109375" style="13" customWidth="1"/>
    <col min="4358" max="4358" width="9.7109375" style="13" customWidth="1"/>
    <col min="4359" max="4359" width="7.7109375" style="13" customWidth="1"/>
    <col min="4360" max="4360" width="9.7109375" style="13" customWidth="1"/>
    <col min="4361" max="4361" width="7.7109375" style="13" customWidth="1"/>
    <col min="4362" max="4362" width="9.7109375" style="13" customWidth="1"/>
    <col min="4363" max="4608" width="9.140625" style="13"/>
    <col min="4609" max="4609" width="14" style="13" customWidth="1"/>
    <col min="4610" max="4610" width="12.140625" style="13" customWidth="1"/>
    <col min="4611" max="4611" width="7.7109375" style="13" customWidth="1"/>
    <col min="4612" max="4612" width="9.7109375" style="13" customWidth="1"/>
    <col min="4613" max="4613" width="7.7109375" style="13" customWidth="1"/>
    <col min="4614" max="4614" width="9.7109375" style="13" customWidth="1"/>
    <col min="4615" max="4615" width="7.7109375" style="13" customWidth="1"/>
    <col min="4616" max="4616" width="9.7109375" style="13" customWidth="1"/>
    <col min="4617" max="4617" width="7.7109375" style="13" customWidth="1"/>
    <col min="4618" max="4618" width="9.7109375" style="13" customWidth="1"/>
    <col min="4619" max="4864" width="9.140625" style="13"/>
    <col min="4865" max="4865" width="14" style="13" customWidth="1"/>
    <col min="4866" max="4866" width="12.140625" style="13" customWidth="1"/>
    <col min="4867" max="4867" width="7.7109375" style="13" customWidth="1"/>
    <col min="4868" max="4868" width="9.7109375" style="13" customWidth="1"/>
    <col min="4869" max="4869" width="7.7109375" style="13" customWidth="1"/>
    <col min="4870" max="4870" width="9.7109375" style="13" customWidth="1"/>
    <col min="4871" max="4871" width="7.7109375" style="13" customWidth="1"/>
    <col min="4872" max="4872" width="9.7109375" style="13" customWidth="1"/>
    <col min="4873" max="4873" width="7.7109375" style="13" customWidth="1"/>
    <col min="4874" max="4874" width="9.7109375" style="13" customWidth="1"/>
    <col min="4875" max="5120" width="9.140625" style="13"/>
    <col min="5121" max="5121" width="14" style="13" customWidth="1"/>
    <col min="5122" max="5122" width="12.140625" style="13" customWidth="1"/>
    <col min="5123" max="5123" width="7.7109375" style="13" customWidth="1"/>
    <col min="5124" max="5124" width="9.7109375" style="13" customWidth="1"/>
    <col min="5125" max="5125" width="7.7109375" style="13" customWidth="1"/>
    <col min="5126" max="5126" width="9.7109375" style="13" customWidth="1"/>
    <col min="5127" max="5127" width="7.7109375" style="13" customWidth="1"/>
    <col min="5128" max="5128" width="9.7109375" style="13" customWidth="1"/>
    <col min="5129" max="5129" width="7.7109375" style="13" customWidth="1"/>
    <col min="5130" max="5130" width="9.7109375" style="13" customWidth="1"/>
    <col min="5131" max="5376" width="9.140625" style="13"/>
    <col min="5377" max="5377" width="14" style="13" customWidth="1"/>
    <col min="5378" max="5378" width="12.140625" style="13" customWidth="1"/>
    <col min="5379" max="5379" width="7.7109375" style="13" customWidth="1"/>
    <col min="5380" max="5380" width="9.7109375" style="13" customWidth="1"/>
    <col min="5381" max="5381" width="7.7109375" style="13" customWidth="1"/>
    <col min="5382" max="5382" width="9.7109375" style="13" customWidth="1"/>
    <col min="5383" max="5383" width="7.7109375" style="13" customWidth="1"/>
    <col min="5384" max="5384" width="9.7109375" style="13" customWidth="1"/>
    <col min="5385" max="5385" width="7.7109375" style="13" customWidth="1"/>
    <col min="5386" max="5386" width="9.7109375" style="13" customWidth="1"/>
    <col min="5387" max="5632" width="9.140625" style="13"/>
    <col min="5633" max="5633" width="14" style="13" customWidth="1"/>
    <col min="5634" max="5634" width="12.140625" style="13" customWidth="1"/>
    <col min="5635" max="5635" width="7.7109375" style="13" customWidth="1"/>
    <col min="5636" max="5636" width="9.7109375" style="13" customWidth="1"/>
    <col min="5637" max="5637" width="7.7109375" style="13" customWidth="1"/>
    <col min="5638" max="5638" width="9.7109375" style="13" customWidth="1"/>
    <col min="5639" max="5639" width="7.7109375" style="13" customWidth="1"/>
    <col min="5640" max="5640" width="9.7109375" style="13" customWidth="1"/>
    <col min="5641" max="5641" width="7.7109375" style="13" customWidth="1"/>
    <col min="5642" max="5642" width="9.7109375" style="13" customWidth="1"/>
    <col min="5643" max="5888" width="9.140625" style="13"/>
    <col min="5889" max="5889" width="14" style="13" customWidth="1"/>
    <col min="5890" max="5890" width="12.140625" style="13" customWidth="1"/>
    <col min="5891" max="5891" width="7.7109375" style="13" customWidth="1"/>
    <col min="5892" max="5892" width="9.7109375" style="13" customWidth="1"/>
    <col min="5893" max="5893" width="7.7109375" style="13" customWidth="1"/>
    <col min="5894" max="5894" width="9.7109375" style="13" customWidth="1"/>
    <col min="5895" max="5895" width="7.7109375" style="13" customWidth="1"/>
    <col min="5896" max="5896" width="9.7109375" style="13" customWidth="1"/>
    <col min="5897" max="5897" width="7.7109375" style="13" customWidth="1"/>
    <col min="5898" max="5898" width="9.7109375" style="13" customWidth="1"/>
    <col min="5899" max="6144" width="9.140625" style="13"/>
    <col min="6145" max="6145" width="14" style="13" customWidth="1"/>
    <col min="6146" max="6146" width="12.140625" style="13" customWidth="1"/>
    <col min="6147" max="6147" width="7.7109375" style="13" customWidth="1"/>
    <col min="6148" max="6148" width="9.7109375" style="13" customWidth="1"/>
    <col min="6149" max="6149" width="7.7109375" style="13" customWidth="1"/>
    <col min="6150" max="6150" width="9.7109375" style="13" customWidth="1"/>
    <col min="6151" max="6151" width="7.7109375" style="13" customWidth="1"/>
    <col min="6152" max="6152" width="9.7109375" style="13" customWidth="1"/>
    <col min="6153" max="6153" width="7.7109375" style="13" customWidth="1"/>
    <col min="6154" max="6154" width="9.7109375" style="13" customWidth="1"/>
    <col min="6155" max="6400" width="9.140625" style="13"/>
    <col min="6401" max="6401" width="14" style="13" customWidth="1"/>
    <col min="6402" max="6402" width="12.140625" style="13" customWidth="1"/>
    <col min="6403" max="6403" width="7.7109375" style="13" customWidth="1"/>
    <col min="6404" max="6404" width="9.7109375" style="13" customWidth="1"/>
    <col min="6405" max="6405" width="7.7109375" style="13" customWidth="1"/>
    <col min="6406" max="6406" width="9.7109375" style="13" customWidth="1"/>
    <col min="6407" max="6407" width="7.7109375" style="13" customWidth="1"/>
    <col min="6408" max="6408" width="9.7109375" style="13" customWidth="1"/>
    <col min="6409" max="6409" width="7.7109375" style="13" customWidth="1"/>
    <col min="6410" max="6410" width="9.7109375" style="13" customWidth="1"/>
    <col min="6411" max="6656" width="9.140625" style="13"/>
    <col min="6657" max="6657" width="14" style="13" customWidth="1"/>
    <col min="6658" max="6658" width="12.140625" style="13" customWidth="1"/>
    <col min="6659" max="6659" width="7.7109375" style="13" customWidth="1"/>
    <col min="6660" max="6660" width="9.7109375" style="13" customWidth="1"/>
    <col min="6661" max="6661" width="7.7109375" style="13" customWidth="1"/>
    <col min="6662" max="6662" width="9.7109375" style="13" customWidth="1"/>
    <col min="6663" max="6663" width="7.7109375" style="13" customWidth="1"/>
    <col min="6664" max="6664" width="9.7109375" style="13" customWidth="1"/>
    <col min="6665" max="6665" width="7.7109375" style="13" customWidth="1"/>
    <col min="6666" max="6666" width="9.7109375" style="13" customWidth="1"/>
    <col min="6667" max="6912" width="9.140625" style="13"/>
    <col min="6913" max="6913" width="14" style="13" customWidth="1"/>
    <col min="6914" max="6914" width="12.140625" style="13" customWidth="1"/>
    <col min="6915" max="6915" width="7.7109375" style="13" customWidth="1"/>
    <col min="6916" max="6916" width="9.7109375" style="13" customWidth="1"/>
    <col min="6917" max="6917" width="7.7109375" style="13" customWidth="1"/>
    <col min="6918" max="6918" width="9.7109375" style="13" customWidth="1"/>
    <col min="6919" max="6919" width="7.7109375" style="13" customWidth="1"/>
    <col min="6920" max="6920" width="9.7109375" style="13" customWidth="1"/>
    <col min="6921" max="6921" width="7.7109375" style="13" customWidth="1"/>
    <col min="6922" max="6922" width="9.7109375" style="13" customWidth="1"/>
    <col min="6923" max="7168" width="9.140625" style="13"/>
    <col min="7169" max="7169" width="14" style="13" customWidth="1"/>
    <col min="7170" max="7170" width="12.140625" style="13" customWidth="1"/>
    <col min="7171" max="7171" width="7.7109375" style="13" customWidth="1"/>
    <col min="7172" max="7172" width="9.7109375" style="13" customWidth="1"/>
    <col min="7173" max="7173" width="7.7109375" style="13" customWidth="1"/>
    <col min="7174" max="7174" width="9.7109375" style="13" customWidth="1"/>
    <col min="7175" max="7175" width="7.7109375" style="13" customWidth="1"/>
    <col min="7176" max="7176" width="9.7109375" style="13" customWidth="1"/>
    <col min="7177" max="7177" width="7.7109375" style="13" customWidth="1"/>
    <col min="7178" max="7178" width="9.7109375" style="13" customWidth="1"/>
    <col min="7179" max="7424" width="9.140625" style="13"/>
    <col min="7425" max="7425" width="14" style="13" customWidth="1"/>
    <col min="7426" max="7426" width="12.140625" style="13" customWidth="1"/>
    <col min="7427" max="7427" width="7.7109375" style="13" customWidth="1"/>
    <col min="7428" max="7428" width="9.7109375" style="13" customWidth="1"/>
    <col min="7429" max="7429" width="7.7109375" style="13" customWidth="1"/>
    <col min="7430" max="7430" width="9.7109375" style="13" customWidth="1"/>
    <col min="7431" max="7431" width="7.7109375" style="13" customWidth="1"/>
    <col min="7432" max="7432" width="9.7109375" style="13" customWidth="1"/>
    <col min="7433" max="7433" width="7.7109375" style="13" customWidth="1"/>
    <col min="7434" max="7434" width="9.7109375" style="13" customWidth="1"/>
    <col min="7435" max="7680" width="9.140625" style="13"/>
    <col min="7681" max="7681" width="14" style="13" customWidth="1"/>
    <col min="7682" max="7682" width="12.140625" style="13" customWidth="1"/>
    <col min="7683" max="7683" width="7.7109375" style="13" customWidth="1"/>
    <col min="7684" max="7684" width="9.7109375" style="13" customWidth="1"/>
    <col min="7685" max="7685" width="7.7109375" style="13" customWidth="1"/>
    <col min="7686" max="7686" width="9.7109375" style="13" customWidth="1"/>
    <col min="7687" max="7687" width="7.7109375" style="13" customWidth="1"/>
    <col min="7688" max="7688" width="9.7109375" style="13" customWidth="1"/>
    <col min="7689" max="7689" width="7.7109375" style="13" customWidth="1"/>
    <col min="7690" max="7690" width="9.7109375" style="13" customWidth="1"/>
    <col min="7691" max="7936" width="9.140625" style="13"/>
    <col min="7937" max="7937" width="14" style="13" customWidth="1"/>
    <col min="7938" max="7938" width="12.140625" style="13" customWidth="1"/>
    <col min="7939" max="7939" width="7.7109375" style="13" customWidth="1"/>
    <col min="7940" max="7940" width="9.7109375" style="13" customWidth="1"/>
    <col min="7941" max="7941" width="7.7109375" style="13" customWidth="1"/>
    <col min="7942" max="7942" width="9.7109375" style="13" customWidth="1"/>
    <col min="7943" max="7943" width="7.7109375" style="13" customWidth="1"/>
    <col min="7944" max="7944" width="9.7109375" style="13" customWidth="1"/>
    <col min="7945" max="7945" width="7.7109375" style="13" customWidth="1"/>
    <col min="7946" max="7946" width="9.7109375" style="13" customWidth="1"/>
    <col min="7947" max="8192" width="9.140625" style="13"/>
    <col min="8193" max="8193" width="14" style="13" customWidth="1"/>
    <col min="8194" max="8194" width="12.140625" style="13" customWidth="1"/>
    <col min="8195" max="8195" width="7.7109375" style="13" customWidth="1"/>
    <col min="8196" max="8196" width="9.7109375" style="13" customWidth="1"/>
    <col min="8197" max="8197" width="7.7109375" style="13" customWidth="1"/>
    <col min="8198" max="8198" width="9.7109375" style="13" customWidth="1"/>
    <col min="8199" max="8199" width="7.7109375" style="13" customWidth="1"/>
    <col min="8200" max="8200" width="9.7109375" style="13" customWidth="1"/>
    <col min="8201" max="8201" width="7.7109375" style="13" customWidth="1"/>
    <col min="8202" max="8202" width="9.7109375" style="13" customWidth="1"/>
    <col min="8203" max="8448" width="9.140625" style="13"/>
    <col min="8449" max="8449" width="14" style="13" customWidth="1"/>
    <col min="8450" max="8450" width="12.140625" style="13" customWidth="1"/>
    <col min="8451" max="8451" width="7.7109375" style="13" customWidth="1"/>
    <col min="8452" max="8452" width="9.7109375" style="13" customWidth="1"/>
    <col min="8453" max="8453" width="7.7109375" style="13" customWidth="1"/>
    <col min="8454" max="8454" width="9.7109375" style="13" customWidth="1"/>
    <col min="8455" max="8455" width="7.7109375" style="13" customWidth="1"/>
    <col min="8456" max="8456" width="9.7109375" style="13" customWidth="1"/>
    <col min="8457" max="8457" width="7.7109375" style="13" customWidth="1"/>
    <col min="8458" max="8458" width="9.7109375" style="13" customWidth="1"/>
    <col min="8459" max="8704" width="9.140625" style="13"/>
    <col min="8705" max="8705" width="14" style="13" customWidth="1"/>
    <col min="8706" max="8706" width="12.140625" style="13" customWidth="1"/>
    <col min="8707" max="8707" width="7.7109375" style="13" customWidth="1"/>
    <col min="8708" max="8708" width="9.7109375" style="13" customWidth="1"/>
    <col min="8709" max="8709" width="7.7109375" style="13" customWidth="1"/>
    <col min="8710" max="8710" width="9.7109375" style="13" customWidth="1"/>
    <col min="8711" max="8711" width="7.7109375" style="13" customWidth="1"/>
    <col min="8712" max="8712" width="9.7109375" style="13" customWidth="1"/>
    <col min="8713" max="8713" width="7.7109375" style="13" customWidth="1"/>
    <col min="8714" max="8714" width="9.7109375" style="13" customWidth="1"/>
    <col min="8715" max="8960" width="9.140625" style="13"/>
    <col min="8961" max="8961" width="14" style="13" customWidth="1"/>
    <col min="8962" max="8962" width="12.140625" style="13" customWidth="1"/>
    <col min="8963" max="8963" width="7.7109375" style="13" customWidth="1"/>
    <col min="8964" max="8964" width="9.7109375" style="13" customWidth="1"/>
    <col min="8965" max="8965" width="7.7109375" style="13" customWidth="1"/>
    <col min="8966" max="8966" width="9.7109375" style="13" customWidth="1"/>
    <col min="8967" max="8967" width="7.7109375" style="13" customWidth="1"/>
    <col min="8968" max="8968" width="9.7109375" style="13" customWidth="1"/>
    <col min="8969" max="8969" width="7.7109375" style="13" customWidth="1"/>
    <col min="8970" max="8970" width="9.7109375" style="13" customWidth="1"/>
    <col min="8971" max="9216" width="9.140625" style="13"/>
    <col min="9217" max="9217" width="14" style="13" customWidth="1"/>
    <col min="9218" max="9218" width="12.140625" style="13" customWidth="1"/>
    <col min="9219" max="9219" width="7.7109375" style="13" customWidth="1"/>
    <col min="9220" max="9220" width="9.7109375" style="13" customWidth="1"/>
    <col min="9221" max="9221" width="7.7109375" style="13" customWidth="1"/>
    <col min="9222" max="9222" width="9.7109375" style="13" customWidth="1"/>
    <col min="9223" max="9223" width="7.7109375" style="13" customWidth="1"/>
    <col min="9224" max="9224" width="9.7109375" style="13" customWidth="1"/>
    <col min="9225" max="9225" width="7.7109375" style="13" customWidth="1"/>
    <col min="9226" max="9226" width="9.7109375" style="13" customWidth="1"/>
    <col min="9227" max="9472" width="9.140625" style="13"/>
    <col min="9473" max="9473" width="14" style="13" customWidth="1"/>
    <col min="9474" max="9474" width="12.140625" style="13" customWidth="1"/>
    <col min="9475" max="9475" width="7.7109375" style="13" customWidth="1"/>
    <col min="9476" max="9476" width="9.7109375" style="13" customWidth="1"/>
    <col min="9477" max="9477" width="7.7109375" style="13" customWidth="1"/>
    <col min="9478" max="9478" width="9.7109375" style="13" customWidth="1"/>
    <col min="9479" max="9479" width="7.7109375" style="13" customWidth="1"/>
    <col min="9480" max="9480" width="9.7109375" style="13" customWidth="1"/>
    <col min="9481" max="9481" width="7.7109375" style="13" customWidth="1"/>
    <col min="9482" max="9482" width="9.7109375" style="13" customWidth="1"/>
    <col min="9483" max="9728" width="9.140625" style="13"/>
    <col min="9729" max="9729" width="14" style="13" customWidth="1"/>
    <col min="9730" max="9730" width="12.140625" style="13" customWidth="1"/>
    <col min="9731" max="9731" width="7.7109375" style="13" customWidth="1"/>
    <col min="9732" max="9732" width="9.7109375" style="13" customWidth="1"/>
    <col min="9733" max="9733" width="7.7109375" style="13" customWidth="1"/>
    <col min="9734" max="9734" width="9.7109375" style="13" customWidth="1"/>
    <col min="9735" max="9735" width="7.7109375" style="13" customWidth="1"/>
    <col min="9736" max="9736" width="9.7109375" style="13" customWidth="1"/>
    <col min="9737" max="9737" width="7.7109375" style="13" customWidth="1"/>
    <col min="9738" max="9738" width="9.7109375" style="13" customWidth="1"/>
    <col min="9739" max="9984" width="9.140625" style="13"/>
    <col min="9985" max="9985" width="14" style="13" customWidth="1"/>
    <col min="9986" max="9986" width="12.140625" style="13" customWidth="1"/>
    <col min="9987" max="9987" width="7.7109375" style="13" customWidth="1"/>
    <col min="9988" max="9988" width="9.7109375" style="13" customWidth="1"/>
    <col min="9989" max="9989" width="7.7109375" style="13" customWidth="1"/>
    <col min="9990" max="9990" width="9.7109375" style="13" customWidth="1"/>
    <col min="9991" max="9991" width="7.7109375" style="13" customWidth="1"/>
    <col min="9992" max="9992" width="9.7109375" style="13" customWidth="1"/>
    <col min="9993" max="9993" width="7.7109375" style="13" customWidth="1"/>
    <col min="9994" max="9994" width="9.7109375" style="13" customWidth="1"/>
    <col min="9995" max="10240" width="9.140625" style="13"/>
    <col min="10241" max="10241" width="14" style="13" customWidth="1"/>
    <col min="10242" max="10242" width="12.140625" style="13" customWidth="1"/>
    <col min="10243" max="10243" width="7.7109375" style="13" customWidth="1"/>
    <col min="10244" max="10244" width="9.7109375" style="13" customWidth="1"/>
    <col min="10245" max="10245" width="7.7109375" style="13" customWidth="1"/>
    <col min="10246" max="10246" width="9.7109375" style="13" customWidth="1"/>
    <col min="10247" max="10247" width="7.7109375" style="13" customWidth="1"/>
    <col min="10248" max="10248" width="9.7109375" style="13" customWidth="1"/>
    <col min="10249" max="10249" width="7.7109375" style="13" customWidth="1"/>
    <col min="10250" max="10250" width="9.7109375" style="13" customWidth="1"/>
    <col min="10251" max="10496" width="9.140625" style="13"/>
    <col min="10497" max="10497" width="14" style="13" customWidth="1"/>
    <col min="10498" max="10498" width="12.140625" style="13" customWidth="1"/>
    <col min="10499" max="10499" width="7.7109375" style="13" customWidth="1"/>
    <col min="10500" max="10500" width="9.7109375" style="13" customWidth="1"/>
    <col min="10501" max="10501" width="7.7109375" style="13" customWidth="1"/>
    <col min="10502" max="10502" width="9.7109375" style="13" customWidth="1"/>
    <col min="10503" max="10503" width="7.7109375" style="13" customWidth="1"/>
    <col min="10504" max="10504" width="9.7109375" style="13" customWidth="1"/>
    <col min="10505" max="10505" width="7.7109375" style="13" customWidth="1"/>
    <col min="10506" max="10506" width="9.7109375" style="13" customWidth="1"/>
    <col min="10507" max="10752" width="9.140625" style="13"/>
    <col min="10753" max="10753" width="14" style="13" customWidth="1"/>
    <col min="10754" max="10754" width="12.140625" style="13" customWidth="1"/>
    <col min="10755" max="10755" width="7.7109375" style="13" customWidth="1"/>
    <col min="10756" max="10756" width="9.7109375" style="13" customWidth="1"/>
    <col min="10757" max="10757" width="7.7109375" style="13" customWidth="1"/>
    <col min="10758" max="10758" width="9.7109375" style="13" customWidth="1"/>
    <col min="10759" max="10759" width="7.7109375" style="13" customWidth="1"/>
    <col min="10760" max="10760" width="9.7109375" style="13" customWidth="1"/>
    <col min="10761" max="10761" width="7.7109375" style="13" customWidth="1"/>
    <col min="10762" max="10762" width="9.7109375" style="13" customWidth="1"/>
    <col min="10763" max="11008" width="9.140625" style="13"/>
    <col min="11009" max="11009" width="14" style="13" customWidth="1"/>
    <col min="11010" max="11010" width="12.140625" style="13" customWidth="1"/>
    <col min="11011" max="11011" width="7.7109375" style="13" customWidth="1"/>
    <col min="11012" max="11012" width="9.7109375" style="13" customWidth="1"/>
    <col min="11013" max="11013" width="7.7109375" style="13" customWidth="1"/>
    <col min="11014" max="11014" width="9.7109375" style="13" customWidth="1"/>
    <col min="11015" max="11015" width="7.7109375" style="13" customWidth="1"/>
    <col min="11016" max="11016" width="9.7109375" style="13" customWidth="1"/>
    <col min="11017" max="11017" width="7.7109375" style="13" customWidth="1"/>
    <col min="11018" max="11018" width="9.7109375" style="13" customWidth="1"/>
    <col min="11019" max="11264" width="9.140625" style="13"/>
    <col min="11265" max="11265" width="14" style="13" customWidth="1"/>
    <col min="11266" max="11266" width="12.140625" style="13" customWidth="1"/>
    <col min="11267" max="11267" width="7.7109375" style="13" customWidth="1"/>
    <col min="11268" max="11268" width="9.7109375" style="13" customWidth="1"/>
    <col min="11269" max="11269" width="7.7109375" style="13" customWidth="1"/>
    <col min="11270" max="11270" width="9.7109375" style="13" customWidth="1"/>
    <col min="11271" max="11271" width="7.7109375" style="13" customWidth="1"/>
    <col min="11272" max="11272" width="9.7109375" style="13" customWidth="1"/>
    <col min="11273" max="11273" width="7.7109375" style="13" customWidth="1"/>
    <col min="11274" max="11274" width="9.7109375" style="13" customWidth="1"/>
    <col min="11275" max="11520" width="9.140625" style="13"/>
    <col min="11521" max="11521" width="14" style="13" customWidth="1"/>
    <col min="11522" max="11522" width="12.140625" style="13" customWidth="1"/>
    <col min="11523" max="11523" width="7.7109375" style="13" customWidth="1"/>
    <col min="11524" max="11524" width="9.7109375" style="13" customWidth="1"/>
    <col min="11525" max="11525" width="7.7109375" style="13" customWidth="1"/>
    <col min="11526" max="11526" width="9.7109375" style="13" customWidth="1"/>
    <col min="11527" max="11527" width="7.7109375" style="13" customWidth="1"/>
    <col min="11528" max="11528" width="9.7109375" style="13" customWidth="1"/>
    <col min="11529" max="11529" width="7.7109375" style="13" customWidth="1"/>
    <col min="11530" max="11530" width="9.7109375" style="13" customWidth="1"/>
    <col min="11531" max="11776" width="9.140625" style="13"/>
    <col min="11777" max="11777" width="14" style="13" customWidth="1"/>
    <col min="11778" max="11778" width="12.140625" style="13" customWidth="1"/>
    <col min="11779" max="11779" width="7.7109375" style="13" customWidth="1"/>
    <col min="11780" max="11780" width="9.7109375" style="13" customWidth="1"/>
    <col min="11781" max="11781" width="7.7109375" style="13" customWidth="1"/>
    <col min="11782" max="11782" width="9.7109375" style="13" customWidth="1"/>
    <col min="11783" max="11783" width="7.7109375" style="13" customWidth="1"/>
    <col min="11784" max="11784" width="9.7109375" style="13" customWidth="1"/>
    <col min="11785" max="11785" width="7.7109375" style="13" customWidth="1"/>
    <col min="11786" max="11786" width="9.7109375" style="13" customWidth="1"/>
    <col min="11787" max="12032" width="9.140625" style="13"/>
    <col min="12033" max="12033" width="14" style="13" customWidth="1"/>
    <col min="12034" max="12034" width="12.140625" style="13" customWidth="1"/>
    <col min="12035" max="12035" width="7.7109375" style="13" customWidth="1"/>
    <col min="12036" max="12036" width="9.7109375" style="13" customWidth="1"/>
    <col min="12037" max="12037" width="7.7109375" style="13" customWidth="1"/>
    <col min="12038" max="12038" width="9.7109375" style="13" customWidth="1"/>
    <col min="12039" max="12039" width="7.7109375" style="13" customWidth="1"/>
    <col min="12040" max="12040" width="9.7109375" style="13" customWidth="1"/>
    <col min="12041" max="12041" width="7.7109375" style="13" customWidth="1"/>
    <col min="12042" max="12042" width="9.7109375" style="13" customWidth="1"/>
    <col min="12043" max="12288" width="9.140625" style="13"/>
    <col min="12289" max="12289" width="14" style="13" customWidth="1"/>
    <col min="12290" max="12290" width="12.140625" style="13" customWidth="1"/>
    <col min="12291" max="12291" width="7.7109375" style="13" customWidth="1"/>
    <col min="12292" max="12292" width="9.7109375" style="13" customWidth="1"/>
    <col min="12293" max="12293" width="7.7109375" style="13" customWidth="1"/>
    <col min="12294" max="12294" width="9.7109375" style="13" customWidth="1"/>
    <col min="12295" max="12295" width="7.7109375" style="13" customWidth="1"/>
    <col min="12296" max="12296" width="9.7109375" style="13" customWidth="1"/>
    <col min="12297" max="12297" width="7.7109375" style="13" customWidth="1"/>
    <col min="12298" max="12298" width="9.7109375" style="13" customWidth="1"/>
    <col min="12299" max="12544" width="9.140625" style="13"/>
    <col min="12545" max="12545" width="14" style="13" customWidth="1"/>
    <col min="12546" max="12546" width="12.140625" style="13" customWidth="1"/>
    <col min="12547" max="12547" width="7.7109375" style="13" customWidth="1"/>
    <col min="12548" max="12548" width="9.7109375" style="13" customWidth="1"/>
    <col min="12549" max="12549" width="7.7109375" style="13" customWidth="1"/>
    <col min="12550" max="12550" width="9.7109375" style="13" customWidth="1"/>
    <col min="12551" max="12551" width="7.7109375" style="13" customWidth="1"/>
    <col min="12552" max="12552" width="9.7109375" style="13" customWidth="1"/>
    <col min="12553" max="12553" width="7.7109375" style="13" customWidth="1"/>
    <col min="12554" max="12554" width="9.7109375" style="13" customWidth="1"/>
    <col min="12555" max="12800" width="9.140625" style="13"/>
    <col min="12801" max="12801" width="14" style="13" customWidth="1"/>
    <col min="12802" max="12802" width="12.140625" style="13" customWidth="1"/>
    <col min="12803" max="12803" width="7.7109375" style="13" customWidth="1"/>
    <col min="12804" max="12804" width="9.7109375" style="13" customWidth="1"/>
    <col min="12805" max="12805" width="7.7109375" style="13" customWidth="1"/>
    <col min="12806" max="12806" width="9.7109375" style="13" customWidth="1"/>
    <col min="12807" max="12807" width="7.7109375" style="13" customWidth="1"/>
    <col min="12808" max="12808" width="9.7109375" style="13" customWidth="1"/>
    <col min="12809" max="12809" width="7.7109375" style="13" customWidth="1"/>
    <col min="12810" max="12810" width="9.7109375" style="13" customWidth="1"/>
    <col min="12811" max="13056" width="9.140625" style="13"/>
    <col min="13057" max="13057" width="14" style="13" customWidth="1"/>
    <col min="13058" max="13058" width="12.140625" style="13" customWidth="1"/>
    <col min="13059" max="13059" width="7.7109375" style="13" customWidth="1"/>
    <col min="13060" max="13060" width="9.7109375" style="13" customWidth="1"/>
    <col min="13061" max="13061" width="7.7109375" style="13" customWidth="1"/>
    <col min="13062" max="13062" width="9.7109375" style="13" customWidth="1"/>
    <col min="13063" max="13063" width="7.7109375" style="13" customWidth="1"/>
    <col min="13064" max="13064" width="9.7109375" style="13" customWidth="1"/>
    <col min="13065" max="13065" width="7.7109375" style="13" customWidth="1"/>
    <col min="13066" max="13066" width="9.7109375" style="13" customWidth="1"/>
    <col min="13067" max="13312" width="9.140625" style="13"/>
    <col min="13313" max="13313" width="14" style="13" customWidth="1"/>
    <col min="13314" max="13314" width="12.140625" style="13" customWidth="1"/>
    <col min="13315" max="13315" width="7.7109375" style="13" customWidth="1"/>
    <col min="13316" max="13316" width="9.7109375" style="13" customWidth="1"/>
    <col min="13317" max="13317" width="7.7109375" style="13" customWidth="1"/>
    <col min="13318" max="13318" width="9.7109375" style="13" customWidth="1"/>
    <col min="13319" max="13319" width="7.7109375" style="13" customWidth="1"/>
    <col min="13320" max="13320" width="9.7109375" style="13" customWidth="1"/>
    <col min="13321" max="13321" width="7.7109375" style="13" customWidth="1"/>
    <col min="13322" max="13322" width="9.7109375" style="13" customWidth="1"/>
    <col min="13323" max="13568" width="9.140625" style="13"/>
    <col min="13569" max="13569" width="14" style="13" customWidth="1"/>
    <col min="13570" max="13570" width="12.140625" style="13" customWidth="1"/>
    <col min="13571" max="13571" width="7.7109375" style="13" customWidth="1"/>
    <col min="13572" max="13572" width="9.7109375" style="13" customWidth="1"/>
    <col min="13573" max="13573" width="7.7109375" style="13" customWidth="1"/>
    <col min="13574" max="13574" width="9.7109375" style="13" customWidth="1"/>
    <col min="13575" max="13575" width="7.7109375" style="13" customWidth="1"/>
    <col min="13576" max="13576" width="9.7109375" style="13" customWidth="1"/>
    <col min="13577" max="13577" width="7.7109375" style="13" customWidth="1"/>
    <col min="13578" max="13578" width="9.7109375" style="13" customWidth="1"/>
    <col min="13579" max="13824" width="9.140625" style="13"/>
    <col min="13825" max="13825" width="14" style="13" customWidth="1"/>
    <col min="13826" max="13826" width="12.140625" style="13" customWidth="1"/>
    <col min="13827" max="13827" width="7.7109375" style="13" customWidth="1"/>
    <col min="13828" max="13828" width="9.7109375" style="13" customWidth="1"/>
    <col min="13829" max="13829" width="7.7109375" style="13" customWidth="1"/>
    <col min="13830" max="13830" width="9.7109375" style="13" customWidth="1"/>
    <col min="13831" max="13831" width="7.7109375" style="13" customWidth="1"/>
    <col min="13832" max="13832" width="9.7109375" style="13" customWidth="1"/>
    <col min="13833" max="13833" width="7.7109375" style="13" customWidth="1"/>
    <col min="13834" max="13834" width="9.7109375" style="13" customWidth="1"/>
    <col min="13835" max="14080" width="9.140625" style="13"/>
    <col min="14081" max="14081" width="14" style="13" customWidth="1"/>
    <col min="14082" max="14082" width="12.140625" style="13" customWidth="1"/>
    <col min="14083" max="14083" width="7.7109375" style="13" customWidth="1"/>
    <col min="14084" max="14084" width="9.7109375" style="13" customWidth="1"/>
    <col min="14085" max="14085" width="7.7109375" style="13" customWidth="1"/>
    <col min="14086" max="14086" width="9.7109375" style="13" customWidth="1"/>
    <col min="14087" max="14087" width="7.7109375" style="13" customWidth="1"/>
    <col min="14088" max="14088" width="9.7109375" style="13" customWidth="1"/>
    <col min="14089" max="14089" width="7.7109375" style="13" customWidth="1"/>
    <col min="14090" max="14090" width="9.7109375" style="13" customWidth="1"/>
    <col min="14091" max="14336" width="9.140625" style="13"/>
    <col min="14337" max="14337" width="14" style="13" customWidth="1"/>
    <col min="14338" max="14338" width="12.140625" style="13" customWidth="1"/>
    <col min="14339" max="14339" width="7.7109375" style="13" customWidth="1"/>
    <col min="14340" max="14340" width="9.7109375" style="13" customWidth="1"/>
    <col min="14341" max="14341" width="7.7109375" style="13" customWidth="1"/>
    <col min="14342" max="14342" width="9.7109375" style="13" customWidth="1"/>
    <col min="14343" max="14343" width="7.7109375" style="13" customWidth="1"/>
    <col min="14344" max="14344" width="9.7109375" style="13" customWidth="1"/>
    <col min="14345" max="14345" width="7.7109375" style="13" customWidth="1"/>
    <col min="14346" max="14346" width="9.7109375" style="13" customWidth="1"/>
    <col min="14347" max="14592" width="9.140625" style="13"/>
    <col min="14593" max="14593" width="14" style="13" customWidth="1"/>
    <col min="14594" max="14594" width="12.140625" style="13" customWidth="1"/>
    <col min="14595" max="14595" width="7.7109375" style="13" customWidth="1"/>
    <col min="14596" max="14596" width="9.7109375" style="13" customWidth="1"/>
    <col min="14597" max="14597" width="7.7109375" style="13" customWidth="1"/>
    <col min="14598" max="14598" width="9.7109375" style="13" customWidth="1"/>
    <col min="14599" max="14599" width="7.7109375" style="13" customWidth="1"/>
    <col min="14600" max="14600" width="9.7109375" style="13" customWidth="1"/>
    <col min="14601" max="14601" width="7.7109375" style="13" customWidth="1"/>
    <col min="14602" max="14602" width="9.7109375" style="13" customWidth="1"/>
    <col min="14603" max="14848" width="9.140625" style="13"/>
    <col min="14849" max="14849" width="14" style="13" customWidth="1"/>
    <col min="14850" max="14850" width="12.140625" style="13" customWidth="1"/>
    <col min="14851" max="14851" width="7.7109375" style="13" customWidth="1"/>
    <col min="14852" max="14852" width="9.7109375" style="13" customWidth="1"/>
    <col min="14853" max="14853" width="7.7109375" style="13" customWidth="1"/>
    <col min="14854" max="14854" width="9.7109375" style="13" customWidth="1"/>
    <col min="14855" max="14855" width="7.7109375" style="13" customWidth="1"/>
    <col min="14856" max="14856" width="9.7109375" style="13" customWidth="1"/>
    <col min="14857" max="14857" width="7.7109375" style="13" customWidth="1"/>
    <col min="14858" max="14858" width="9.7109375" style="13" customWidth="1"/>
    <col min="14859" max="15104" width="9.140625" style="13"/>
    <col min="15105" max="15105" width="14" style="13" customWidth="1"/>
    <col min="15106" max="15106" width="12.140625" style="13" customWidth="1"/>
    <col min="15107" max="15107" width="7.7109375" style="13" customWidth="1"/>
    <col min="15108" max="15108" width="9.7109375" style="13" customWidth="1"/>
    <col min="15109" max="15109" width="7.7109375" style="13" customWidth="1"/>
    <col min="15110" max="15110" width="9.7109375" style="13" customWidth="1"/>
    <col min="15111" max="15111" width="7.7109375" style="13" customWidth="1"/>
    <col min="15112" max="15112" width="9.7109375" style="13" customWidth="1"/>
    <col min="15113" max="15113" width="7.7109375" style="13" customWidth="1"/>
    <col min="15114" max="15114" width="9.7109375" style="13" customWidth="1"/>
    <col min="15115" max="15360" width="9.140625" style="13"/>
    <col min="15361" max="15361" width="14" style="13" customWidth="1"/>
    <col min="15362" max="15362" width="12.140625" style="13" customWidth="1"/>
    <col min="15363" max="15363" width="7.7109375" style="13" customWidth="1"/>
    <col min="15364" max="15364" width="9.7109375" style="13" customWidth="1"/>
    <col min="15365" max="15365" width="7.7109375" style="13" customWidth="1"/>
    <col min="15366" max="15366" width="9.7109375" style="13" customWidth="1"/>
    <col min="15367" max="15367" width="7.7109375" style="13" customWidth="1"/>
    <col min="15368" max="15368" width="9.7109375" style="13" customWidth="1"/>
    <col min="15369" max="15369" width="7.7109375" style="13" customWidth="1"/>
    <col min="15370" max="15370" width="9.7109375" style="13" customWidth="1"/>
    <col min="15371" max="15616" width="9.140625" style="13"/>
    <col min="15617" max="15617" width="14" style="13" customWidth="1"/>
    <col min="15618" max="15618" width="12.140625" style="13" customWidth="1"/>
    <col min="15619" max="15619" width="7.7109375" style="13" customWidth="1"/>
    <col min="15620" max="15620" width="9.7109375" style="13" customWidth="1"/>
    <col min="15621" max="15621" width="7.7109375" style="13" customWidth="1"/>
    <col min="15622" max="15622" width="9.7109375" style="13" customWidth="1"/>
    <col min="15623" max="15623" width="7.7109375" style="13" customWidth="1"/>
    <col min="15624" max="15624" width="9.7109375" style="13" customWidth="1"/>
    <col min="15625" max="15625" width="7.7109375" style="13" customWidth="1"/>
    <col min="15626" max="15626" width="9.7109375" style="13" customWidth="1"/>
    <col min="15627" max="15872" width="9.140625" style="13"/>
    <col min="15873" max="15873" width="14" style="13" customWidth="1"/>
    <col min="15874" max="15874" width="12.140625" style="13" customWidth="1"/>
    <col min="15875" max="15875" width="7.7109375" style="13" customWidth="1"/>
    <col min="15876" max="15876" width="9.7109375" style="13" customWidth="1"/>
    <col min="15877" max="15877" width="7.7109375" style="13" customWidth="1"/>
    <col min="15878" max="15878" width="9.7109375" style="13" customWidth="1"/>
    <col min="15879" max="15879" width="7.7109375" style="13" customWidth="1"/>
    <col min="15880" max="15880" width="9.7109375" style="13" customWidth="1"/>
    <col min="15881" max="15881" width="7.7109375" style="13" customWidth="1"/>
    <col min="15882" max="15882" width="9.7109375" style="13" customWidth="1"/>
    <col min="15883" max="16128" width="9.140625" style="13"/>
    <col min="16129" max="16129" width="14" style="13" customWidth="1"/>
    <col min="16130" max="16130" width="12.140625" style="13" customWidth="1"/>
    <col min="16131" max="16131" width="7.7109375" style="13" customWidth="1"/>
    <col min="16132" max="16132" width="9.7109375" style="13" customWidth="1"/>
    <col min="16133" max="16133" width="7.7109375" style="13" customWidth="1"/>
    <col min="16134" max="16134" width="9.7109375" style="13" customWidth="1"/>
    <col min="16135" max="16135" width="7.7109375" style="13" customWidth="1"/>
    <col min="16136" max="16136" width="9.7109375" style="13" customWidth="1"/>
    <col min="16137" max="16137" width="7.7109375" style="13" customWidth="1"/>
    <col min="16138" max="16138" width="9.7109375" style="13" customWidth="1"/>
    <col min="16139" max="16384" width="9.140625" style="13"/>
  </cols>
  <sheetData>
    <row r="1" spans="1:10" s="12" customFormat="1" ht="51" customHeight="1" x14ac:dyDescent="0.25">
      <c r="A1" s="1" t="s">
        <v>656</v>
      </c>
      <c r="B1" s="289" t="s">
        <v>25</v>
      </c>
      <c r="C1" s="289"/>
      <c r="D1" s="289"/>
      <c r="E1" s="289"/>
      <c r="F1" s="289"/>
      <c r="G1" s="289"/>
      <c r="H1" s="289"/>
      <c r="I1" s="289"/>
      <c r="J1" s="289"/>
    </row>
    <row r="2" spans="1:10" s="12" customFormat="1" ht="24" customHeight="1" x14ac:dyDescent="0.25">
      <c r="A2" s="264" t="s">
        <v>1</v>
      </c>
      <c r="B2" s="264" t="s">
        <v>2</v>
      </c>
      <c r="C2" s="266" t="s">
        <v>26</v>
      </c>
      <c r="D2" s="267"/>
      <c r="E2" s="265" t="s">
        <v>27</v>
      </c>
      <c r="F2" s="265"/>
      <c r="G2" s="265" t="s">
        <v>28</v>
      </c>
      <c r="H2" s="265"/>
      <c r="I2" s="265" t="s">
        <v>29</v>
      </c>
      <c r="J2" s="265"/>
    </row>
    <row r="3" spans="1:10" s="12" customFormat="1" ht="18" customHeight="1" x14ac:dyDescent="0.25">
      <c r="A3" s="264"/>
      <c r="B3" s="264"/>
      <c r="C3" s="266" t="s">
        <v>30</v>
      </c>
      <c r="D3" s="267"/>
      <c r="E3" s="266" t="s">
        <v>30</v>
      </c>
      <c r="F3" s="267"/>
      <c r="G3" s="266" t="s">
        <v>30</v>
      </c>
      <c r="H3" s="267"/>
      <c r="I3" s="266" t="s">
        <v>30</v>
      </c>
      <c r="J3" s="267"/>
    </row>
    <row r="4" spans="1:10" ht="18" customHeight="1" x14ac:dyDescent="0.25">
      <c r="A4" s="249" t="s">
        <v>6</v>
      </c>
      <c r="B4" s="89" t="s">
        <v>7</v>
      </c>
      <c r="C4" s="5">
        <v>1.6</v>
      </c>
      <c r="D4" s="6" t="s">
        <v>31</v>
      </c>
      <c r="E4" s="5">
        <v>2.1</v>
      </c>
      <c r="F4" s="6" t="s">
        <v>437</v>
      </c>
      <c r="G4" s="5">
        <v>1.38333333333333</v>
      </c>
      <c r="H4" s="6" t="s">
        <v>32</v>
      </c>
      <c r="I4" s="5">
        <v>1.8</v>
      </c>
      <c r="J4" s="6" t="s">
        <v>39</v>
      </c>
    </row>
    <row r="5" spans="1:10" ht="18" customHeight="1" x14ac:dyDescent="0.25">
      <c r="A5" s="250"/>
      <c r="B5" s="89" t="s">
        <v>8</v>
      </c>
      <c r="C5" s="5">
        <v>1.58375</v>
      </c>
      <c r="D5" s="6" t="s">
        <v>43</v>
      </c>
      <c r="E5" s="5">
        <v>2.2999999999999998</v>
      </c>
      <c r="F5" s="6" t="s">
        <v>37</v>
      </c>
      <c r="G5" s="5">
        <v>1.4</v>
      </c>
      <c r="H5" s="6" t="s">
        <v>47</v>
      </c>
      <c r="I5" s="5">
        <v>2.2000000000000002</v>
      </c>
      <c r="J5" s="6" t="s">
        <v>32</v>
      </c>
    </row>
    <row r="6" spans="1:10" ht="18" customHeight="1" x14ac:dyDescent="0.25">
      <c r="A6" s="250"/>
      <c r="B6" s="89" t="s">
        <v>9</v>
      </c>
      <c r="C6" s="5">
        <v>1.7</v>
      </c>
      <c r="D6" s="6" t="s">
        <v>36</v>
      </c>
      <c r="E6" s="5">
        <v>2</v>
      </c>
      <c r="F6" s="6" t="s">
        <v>88</v>
      </c>
      <c r="G6" s="5">
        <v>1.1000000000000001</v>
      </c>
      <c r="H6" s="6" t="s">
        <v>47</v>
      </c>
      <c r="I6" s="5">
        <v>1.8</v>
      </c>
      <c r="J6" s="6" t="s">
        <v>40</v>
      </c>
    </row>
    <row r="7" spans="1:10" ht="18" customHeight="1" x14ac:dyDescent="0.25">
      <c r="A7" s="250"/>
      <c r="B7" s="89" t="s">
        <v>10</v>
      </c>
      <c r="C7" s="5">
        <v>1.8</v>
      </c>
      <c r="D7" s="6" t="s">
        <v>42</v>
      </c>
      <c r="E7" s="5">
        <v>2.1</v>
      </c>
      <c r="F7" s="6" t="s">
        <v>96</v>
      </c>
      <c r="G7" s="5">
        <v>1.1000000000000001</v>
      </c>
      <c r="H7" s="6" t="s">
        <v>47</v>
      </c>
      <c r="I7" s="5">
        <v>1.9</v>
      </c>
      <c r="J7" s="6" t="s">
        <v>96</v>
      </c>
    </row>
    <row r="8" spans="1:10" ht="18" customHeight="1" x14ac:dyDescent="0.25">
      <c r="A8" s="250"/>
      <c r="B8" s="89" t="s">
        <v>12</v>
      </c>
      <c r="C8" s="5">
        <v>1.7850000000000001</v>
      </c>
      <c r="D8" s="6" t="s">
        <v>43</v>
      </c>
      <c r="E8" s="5">
        <v>1.4</v>
      </c>
      <c r="F8" s="6" t="s">
        <v>47</v>
      </c>
      <c r="G8" s="5">
        <v>1.2</v>
      </c>
      <c r="H8" s="6" t="s">
        <v>35</v>
      </c>
      <c r="I8" s="5">
        <v>1.1000000000000001</v>
      </c>
      <c r="J8" s="6" t="s">
        <v>36</v>
      </c>
    </row>
    <row r="9" spans="1:10" ht="18" customHeight="1" x14ac:dyDescent="0.25">
      <c r="A9" s="251"/>
      <c r="B9" s="8" t="s">
        <v>1</v>
      </c>
      <c r="C9" s="9">
        <v>1.7</v>
      </c>
      <c r="D9" s="10" t="s">
        <v>45</v>
      </c>
      <c r="E9" s="9">
        <v>2</v>
      </c>
      <c r="F9" s="10" t="s">
        <v>438</v>
      </c>
      <c r="G9" s="9">
        <v>1.2</v>
      </c>
      <c r="H9" s="10" t="s">
        <v>36</v>
      </c>
      <c r="I9" s="9">
        <v>1.8</v>
      </c>
      <c r="J9" s="10" t="s">
        <v>40</v>
      </c>
    </row>
    <row r="10" spans="1:10" ht="18" customHeight="1" x14ac:dyDescent="0.25">
      <c r="A10" s="249" t="s">
        <v>15</v>
      </c>
      <c r="B10" s="89" t="s">
        <v>7</v>
      </c>
      <c r="C10" s="5">
        <v>2.2000000000000002</v>
      </c>
      <c r="D10" s="6" t="s">
        <v>37</v>
      </c>
      <c r="E10" s="14">
        <v>1.8</v>
      </c>
      <c r="F10" s="6" t="s">
        <v>32</v>
      </c>
      <c r="G10" s="5">
        <v>0.5</v>
      </c>
      <c r="H10" s="6" t="s">
        <v>42</v>
      </c>
      <c r="I10" s="14">
        <v>1.8</v>
      </c>
      <c r="J10" s="6" t="s">
        <v>32</v>
      </c>
    </row>
    <row r="11" spans="1:10" ht="18" customHeight="1" x14ac:dyDescent="0.25">
      <c r="A11" s="250"/>
      <c r="B11" s="89" t="s">
        <v>8</v>
      </c>
      <c r="C11" s="5">
        <v>2.4</v>
      </c>
      <c r="D11" s="6" t="s">
        <v>47</v>
      </c>
      <c r="E11" s="14">
        <v>2.4</v>
      </c>
      <c r="F11" s="6" t="s">
        <v>46</v>
      </c>
      <c r="G11" s="5">
        <v>0.5</v>
      </c>
      <c r="H11" s="6" t="s">
        <v>39</v>
      </c>
      <c r="I11" s="14">
        <v>2.2000000000000002</v>
      </c>
      <c r="J11" s="6" t="s">
        <v>46</v>
      </c>
    </row>
    <row r="12" spans="1:10" ht="18" customHeight="1" x14ac:dyDescent="0.25">
      <c r="A12" s="250"/>
      <c r="B12" s="89" t="s">
        <v>9</v>
      </c>
      <c r="C12" s="5">
        <v>2.6550000000000002</v>
      </c>
      <c r="D12" s="6" t="s">
        <v>35</v>
      </c>
      <c r="E12" s="14">
        <v>2.1</v>
      </c>
      <c r="F12" s="6" t="s">
        <v>35</v>
      </c>
      <c r="G12" s="5">
        <v>1.3</v>
      </c>
      <c r="H12" s="6" t="s">
        <v>47</v>
      </c>
      <c r="I12" s="14">
        <v>1.8</v>
      </c>
      <c r="J12" s="6" t="s">
        <v>47</v>
      </c>
    </row>
    <row r="13" spans="1:10" ht="18" customHeight="1" x14ac:dyDescent="0.25">
      <c r="A13" s="250"/>
      <c r="B13" s="89" t="s">
        <v>10</v>
      </c>
      <c r="C13" s="5">
        <v>2.8</v>
      </c>
      <c r="D13" s="6" t="s">
        <v>42</v>
      </c>
      <c r="E13" s="14">
        <v>2</v>
      </c>
      <c r="F13" s="6" t="s">
        <v>33</v>
      </c>
      <c r="G13" s="5">
        <v>1.6</v>
      </c>
      <c r="H13" s="6" t="s">
        <v>47</v>
      </c>
      <c r="I13" s="14">
        <v>1.7</v>
      </c>
      <c r="J13" s="6" t="s">
        <v>42</v>
      </c>
    </row>
    <row r="14" spans="1:10" ht="18" customHeight="1" x14ac:dyDescent="0.25">
      <c r="A14" s="250"/>
      <c r="B14" s="89" t="s">
        <v>12</v>
      </c>
      <c r="C14" s="5">
        <v>2.8</v>
      </c>
      <c r="D14" s="6" t="s">
        <v>43</v>
      </c>
      <c r="E14" s="14">
        <v>2</v>
      </c>
      <c r="F14" s="6" t="s">
        <v>33</v>
      </c>
      <c r="G14" s="5">
        <v>2</v>
      </c>
      <c r="H14" s="6" t="s">
        <v>33</v>
      </c>
      <c r="I14" s="14">
        <v>1.4</v>
      </c>
      <c r="J14" s="6" t="s">
        <v>42</v>
      </c>
    </row>
    <row r="15" spans="1:10" ht="18" customHeight="1" x14ac:dyDescent="0.25">
      <c r="A15" s="251"/>
      <c r="B15" s="8" t="s">
        <v>1</v>
      </c>
      <c r="C15" s="9">
        <v>2.6</v>
      </c>
      <c r="D15" s="10" t="s">
        <v>36</v>
      </c>
      <c r="E15" s="9">
        <v>2.1</v>
      </c>
      <c r="F15" s="10" t="s">
        <v>42</v>
      </c>
      <c r="G15" s="9">
        <v>1.2</v>
      </c>
      <c r="H15" s="10" t="s">
        <v>90</v>
      </c>
      <c r="I15" s="9">
        <v>1.8</v>
      </c>
      <c r="J15" s="10" t="s">
        <v>35</v>
      </c>
    </row>
    <row r="16" spans="1:10" ht="18" customHeight="1" x14ac:dyDescent="0.25">
      <c r="A16" s="249" t="s">
        <v>18</v>
      </c>
      <c r="B16" s="89" t="s">
        <v>7</v>
      </c>
      <c r="C16" s="5">
        <v>2.6</v>
      </c>
      <c r="D16" s="6" t="s">
        <v>41</v>
      </c>
      <c r="E16" s="14">
        <v>1.8</v>
      </c>
      <c r="F16" s="6" t="s">
        <v>39</v>
      </c>
      <c r="G16" s="15">
        <v>1.3</v>
      </c>
      <c r="H16" s="6" t="s">
        <v>33</v>
      </c>
      <c r="I16" s="14">
        <v>1.5</v>
      </c>
      <c r="J16" s="6" t="s">
        <v>35</v>
      </c>
    </row>
    <row r="17" spans="1:10" ht="18" customHeight="1" x14ac:dyDescent="0.25">
      <c r="A17" s="250"/>
      <c r="B17" s="89" t="s">
        <v>8</v>
      </c>
      <c r="C17" s="5">
        <v>2.7874999999999996</v>
      </c>
      <c r="D17" s="6" t="s">
        <v>36</v>
      </c>
      <c r="E17" s="14">
        <v>1.6</v>
      </c>
      <c r="F17" s="6" t="s">
        <v>37</v>
      </c>
      <c r="G17" s="15">
        <v>1</v>
      </c>
      <c r="H17" s="6" t="s">
        <v>43</v>
      </c>
      <c r="I17" s="14">
        <v>1.6</v>
      </c>
      <c r="J17" s="6" t="s">
        <v>37</v>
      </c>
    </row>
    <row r="18" spans="1:10" ht="18" customHeight="1" x14ac:dyDescent="0.25">
      <c r="A18" s="250"/>
      <c r="B18" s="89" t="s">
        <v>9</v>
      </c>
      <c r="C18" s="5">
        <v>2.9624999999999999</v>
      </c>
      <c r="D18" s="6" t="s">
        <v>41</v>
      </c>
      <c r="E18" s="14">
        <v>1.8</v>
      </c>
      <c r="F18" s="6" t="s">
        <v>33</v>
      </c>
      <c r="G18" s="15">
        <v>1.3</v>
      </c>
      <c r="H18" s="6" t="s">
        <v>47</v>
      </c>
      <c r="I18" s="14">
        <v>1.6</v>
      </c>
      <c r="J18" s="6" t="s">
        <v>47</v>
      </c>
    </row>
    <row r="19" spans="1:10" ht="18" customHeight="1" x14ac:dyDescent="0.25">
      <c r="A19" s="250"/>
      <c r="B19" s="89" t="s">
        <v>10</v>
      </c>
      <c r="C19" s="5">
        <v>3.25</v>
      </c>
      <c r="D19" s="6" t="s">
        <v>45</v>
      </c>
      <c r="E19" s="14">
        <v>1.8</v>
      </c>
      <c r="F19" s="6" t="s">
        <v>33</v>
      </c>
      <c r="G19" s="15">
        <v>1.1000000000000001</v>
      </c>
      <c r="H19" s="6" t="s">
        <v>43</v>
      </c>
      <c r="I19" s="14">
        <v>1.7</v>
      </c>
      <c r="J19" s="6" t="s">
        <v>42</v>
      </c>
    </row>
    <row r="20" spans="1:10" ht="18" customHeight="1" x14ac:dyDescent="0.25">
      <c r="A20" s="250"/>
      <c r="B20" s="89" t="s">
        <v>12</v>
      </c>
      <c r="C20" s="5">
        <v>3.1</v>
      </c>
      <c r="D20" s="6" t="s">
        <v>39</v>
      </c>
      <c r="E20" s="14">
        <v>2.1</v>
      </c>
      <c r="F20" s="6" t="s">
        <v>41</v>
      </c>
      <c r="G20" s="15">
        <v>1.7</v>
      </c>
      <c r="H20" s="6" t="s">
        <v>37</v>
      </c>
      <c r="I20" s="14">
        <v>1.7</v>
      </c>
      <c r="J20" s="6" t="s">
        <v>33</v>
      </c>
    </row>
    <row r="21" spans="1:10" ht="18" customHeight="1" x14ac:dyDescent="0.25">
      <c r="A21" s="251"/>
      <c r="B21" s="8" t="s">
        <v>1</v>
      </c>
      <c r="C21" s="9">
        <v>3</v>
      </c>
      <c r="D21" s="10" t="s">
        <v>41</v>
      </c>
      <c r="E21" s="9">
        <v>1.8</v>
      </c>
      <c r="F21" s="10" t="s">
        <v>43</v>
      </c>
      <c r="G21" s="9">
        <v>1.3</v>
      </c>
      <c r="H21" s="10" t="s">
        <v>41</v>
      </c>
      <c r="I21" s="9">
        <v>1.6</v>
      </c>
      <c r="J21" s="10" t="s">
        <v>45</v>
      </c>
    </row>
    <row r="22" spans="1:10" ht="18" customHeight="1" x14ac:dyDescent="0.25">
      <c r="A22" s="249" t="s">
        <v>22</v>
      </c>
      <c r="B22" s="89" t="s">
        <v>7</v>
      </c>
      <c r="C22" s="5">
        <v>1.855</v>
      </c>
      <c r="D22" s="6" t="s">
        <v>45</v>
      </c>
      <c r="E22" s="14">
        <v>1.5</v>
      </c>
      <c r="F22" s="16" t="s">
        <v>47</v>
      </c>
      <c r="G22" s="14">
        <v>1</v>
      </c>
      <c r="H22" s="16" t="s">
        <v>36</v>
      </c>
      <c r="I22" s="14">
        <v>1.5</v>
      </c>
      <c r="J22" s="6" t="s">
        <v>47</v>
      </c>
    </row>
    <row r="23" spans="1:10" ht="18" customHeight="1" x14ac:dyDescent="0.25">
      <c r="A23" s="250"/>
      <c r="B23" s="89" t="s">
        <v>8</v>
      </c>
      <c r="C23" s="5">
        <v>1.9575</v>
      </c>
      <c r="D23" s="6" t="s">
        <v>38</v>
      </c>
      <c r="E23" s="14">
        <v>1.5</v>
      </c>
      <c r="F23" s="16" t="s">
        <v>42</v>
      </c>
      <c r="G23" s="14">
        <v>0.9</v>
      </c>
      <c r="H23" s="16" t="s">
        <v>42</v>
      </c>
      <c r="I23" s="14">
        <v>1.4</v>
      </c>
      <c r="J23" s="6" t="s">
        <v>42</v>
      </c>
    </row>
    <row r="24" spans="1:10" ht="18" customHeight="1" x14ac:dyDescent="0.25">
      <c r="A24" s="250"/>
      <c r="B24" s="89" t="s">
        <v>9</v>
      </c>
      <c r="C24" s="5">
        <v>2.15625</v>
      </c>
      <c r="D24" s="6" t="s">
        <v>45</v>
      </c>
      <c r="E24" s="14">
        <v>1.3</v>
      </c>
      <c r="F24" s="16" t="s">
        <v>33</v>
      </c>
      <c r="G24" s="14">
        <v>0.6</v>
      </c>
      <c r="H24" s="16" t="s">
        <v>42</v>
      </c>
      <c r="I24" s="14">
        <v>1.1000000000000001</v>
      </c>
      <c r="J24" s="6" t="s">
        <v>43</v>
      </c>
    </row>
    <row r="25" spans="1:10" ht="18" customHeight="1" x14ac:dyDescent="0.25">
      <c r="A25" s="250"/>
      <c r="B25" s="89" t="s">
        <v>10</v>
      </c>
      <c r="C25" s="5">
        <v>2.2999999999999998</v>
      </c>
      <c r="D25" s="6" t="s">
        <v>36</v>
      </c>
      <c r="E25" s="14">
        <v>1.4</v>
      </c>
      <c r="F25" s="16" t="s">
        <v>47</v>
      </c>
      <c r="G25" s="14">
        <v>0.7</v>
      </c>
      <c r="H25" s="16" t="s">
        <v>39</v>
      </c>
      <c r="I25" s="14">
        <v>1.2</v>
      </c>
      <c r="J25" s="6" t="s">
        <v>33</v>
      </c>
    </row>
    <row r="26" spans="1:10" ht="18" customHeight="1" x14ac:dyDescent="0.25">
      <c r="A26" s="250"/>
      <c r="B26" s="89" t="s">
        <v>12</v>
      </c>
      <c r="C26" s="5">
        <v>2.7337500000000001</v>
      </c>
      <c r="D26" s="6" t="s">
        <v>49</v>
      </c>
      <c r="E26" s="14">
        <v>1.6</v>
      </c>
      <c r="F26" s="16" t="s">
        <v>37</v>
      </c>
      <c r="G26" s="14">
        <v>1.1000000000000001</v>
      </c>
      <c r="H26" s="16" t="s">
        <v>32</v>
      </c>
      <c r="I26" s="14">
        <v>1.3</v>
      </c>
      <c r="J26" s="6" t="s">
        <v>37</v>
      </c>
    </row>
    <row r="27" spans="1:10" ht="18" customHeight="1" x14ac:dyDescent="0.25">
      <c r="A27" s="251"/>
      <c r="B27" s="8" t="s">
        <v>1</v>
      </c>
      <c r="C27" s="9">
        <v>2.2000000000000002</v>
      </c>
      <c r="D27" s="10" t="s">
        <v>41</v>
      </c>
      <c r="E27" s="9">
        <v>1.5</v>
      </c>
      <c r="F27" s="10" t="s">
        <v>36</v>
      </c>
      <c r="G27" s="9">
        <v>0.9</v>
      </c>
      <c r="H27" s="10" t="s">
        <v>43</v>
      </c>
      <c r="I27" s="9">
        <v>1.3</v>
      </c>
      <c r="J27" s="10" t="s">
        <v>36</v>
      </c>
    </row>
  </sheetData>
  <customSheetViews>
    <customSheetView guid="{47446656-4427-4713-84F1-369842C9B919}" showPageBreaks="1" printArea="1" view="pageBreakPreview">
      <selection activeCell="B1" sqref="A1:J1"/>
      <pageMargins left="0.7" right="0.7" top="0.75" bottom="0.75" header="0.3" footer="0.3"/>
      <printOptions horizontalCentered="1"/>
      <pageSetup orientation="portrait" r:id="rId1"/>
    </customSheetView>
    <customSheetView guid="{899A0855-1E4C-4ABA-ACAE-00009733593A}" showPageBreaks="1" printArea="1" view="pageBreakPreview">
      <pageMargins left="0.7" right="0.7" top="0.75" bottom="0.75" header="0.3" footer="0.3"/>
      <printOptions horizontalCentered="1"/>
      <pageSetup orientation="portrait" r:id="rId2"/>
    </customSheetView>
  </customSheetViews>
  <mergeCells count="15">
    <mergeCell ref="A4:A9"/>
    <mergeCell ref="A10:A15"/>
    <mergeCell ref="A16:A21"/>
    <mergeCell ref="A22:A27"/>
    <mergeCell ref="B1:J1"/>
    <mergeCell ref="A2:A3"/>
    <mergeCell ref="B2:B3"/>
    <mergeCell ref="C2:D2"/>
    <mergeCell ref="E2:F2"/>
    <mergeCell ref="G2:H2"/>
    <mergeCell ref="I2:J2"/>
    <mergeCell ref="C3:D3"/>
    <mergeCell ref="E3:F3"/>
    <mergeCell ref="G3:H3"/>
    <mergeCell ref="I3:J3"/>
  </mergeCells>
  <printOptions horizontalCentered="1"/>
  <pageMargins left="0.7" right="0.7" top="0.75" bottom="0.75" header="0.3" footer="0.3"/>
  <pageSetup orientation="portrait"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view="pageBreakPreview" zoomScaleNormal="100" zoomScaleSheetLayoutView="100" workbookViewId="0"/>
  </sheetViews>
  <sheetFormatPr defaultRowHeight="15" x14ac:dyDescent="0.25"/>
  <cols>
    <col min="1" max="1" width="16.42578125" customWidth="1"/>
    <col min="2" max="2" width="11.28515625" customWidth="1"/>
  </cols>
  <sheetData>
    <row r="1" spans="1:11" ht="35.450000000000003" customHeight="1" thickBot="1" x14ac:dyDescent="0.3">
      <c r="A1" s="190" t="s">
        <v>635</v>
      </c>
      <c r="B1" s="292" t="s">
        <v>781</v>
      </c>
      <c r="C1" s="292"/>
      <c r="D1" s="292"/>
      <c r="E1" s="292"/>
      <c r="F1" s="293"/>
      <c r="G1" s="293"/>
      <c r="H1" s="293"/>
      <c r="I1" s="293"/>
      <c r="J1" s="293"/>
      <c r="K1" s="293"/>
    </row>
    <row r="2" spans="1:11" x14ac:dyDescent="0.25">
      <c r="A2" s="294" t="s">
        <v>1</v>
      </c>
      <c r="B2" s="296" t="s">
        <v>2</v>
      </c>
      <c r="C2" s="298" t="s">
        <v>57</v>
      </c>
      <c r="D2" s="299"/>
      <c r="E2" s="300"/>
      <c r="F2" s="298" t="s">
        <v>74</v>
      </c>
      <c r="G2" s="299"/>
      <c r="H2" s="300"/>
      <c r="I2" s="298" t="s">
        <v>58</v>
      </c>
      <c r="J2" s="299"/>
      <c r="K2" s="300"/>
    </row>
    <row r="3" spans="1:11" ht="30" x14ac:dyDescent="0.25">
      <c r="A3" s="295"/>
      <c r="B3" s="297"/>
      <c r="C3" s="178" t="s">
        <v>240</v>
      </c>
      <c r="D3" s="179" t="s">
        <v>239</v>
      </c>
      <c r="E3" s="180" t="s">
        <v>620</v>
      </c>
      <c r="F3" s="178" t="s">
        <v>240</v>
      </c>
      <c r="G3" s="179" t="s">
        <v>239</v>
      </c>
      <c r="H3" s="180" t="s">
        <v>620</v>
      </c>
      <c r="I3" s="178" t="s">
        <v>240</v>
      </c>
      <c r="J3" s="179" t="s">
        <v>239</v>
      </c>
      <c r="K3" s="180" t="s">
        <v>620</v>
      </c>
    </row>
    <row r="4" spans="1:11" ht="15.75" x14ac:dyDescent="0.25">
      <c r="A4" s="290" t="s">
        <v>6</v>
      </c>
      <c r="B4" s="131" t="s">
        <v>7</v>
      </c>
      <c r="C4" s="132">
        <v>1.6</v>
      </c>
      <c r="D4" s="7">
        <v>2.34375</v>
      </c>
      <c r="E4" s="133">
        <v>2.1</v>
      </c>
      <c r="F4" s="132">
        <v>1.3</v>
      </c>
      <c r="G4" s="7">
        <v>1.38333333333333</v>
      </c>
      <c r="H4" s="133">
        <v>1.38333333333333</v>
      </c>
      <c r="I4" s="134">
        <v>1</v>
      </c>
      <c r="J4" s="7">
        <v>1.609375</v>
      </c>
      <c r="K4" s="133">
        <v>1.8</v>
      </c>
    </row>
    <row r="5" spans="1:11" ht="15.75" x14ac:dyDescent="0.25">
      <c r="A5" s="290"/>
      <c r="B5" s="131" t="s">
        <v>8</v>
      </c>
      <c r="C5" s="132">
        <v>1.1000000000000001</v>
      </c>
      <c r="D5" s="7">
        <v>2.71875</v>
      </c>
      <c r="E5" s="133">
        <v>2.2999999999999998</v>
      </c>
      <c r="F5" s="134">
        <v>1</v>
      </c>
      <c r="G5" s="7">
        <v>1.59375</v>
      </c>
      <c r="H5" s="133">
        <v>1.4</v>
      </c>
      <c r="I5" s="132">
        <v>0.9</v>
      </c>
      <c r="J5" s="7">
        <v>2</v>
      </c>
      <c r="K5" s="133">
        <v>2.2000000000000002</v>
      </c>
    </row>
    <row r="6" spans="1:11" ht="15.75" x14ac:dyDescent="0.25">
      <c r="A6" s="290"/>
      <c r="B6" s="131" t="s">
        <v>9</v>
      </c>
      <c r="C6" s="132">
        <v>2.1</v>
      </c>
      <c r="D6" s="7">
        <v>2.03125</v>
      </c>
      <c r="E6" s="133">
        <v>2</v>
      </c>
      <c r="F6" s="132">
        <v>1.6</v>
      </c>
      <c r="G6" s="7">
        <v>1.3448275862068966</v>
      </c>
      <c r="H6" s="133">
        <v>1.1000000000000001</v>
      </c>
      <c r="I6" s="132">
        <v>1.2</v>
      </c>
      <c r="J6" s="7">
        <v>1.578125</v>
      </c>
      <c r="K6" s="133">
        <v>1.8</v>
      </c>
    </row>
    <row r="7" spans="1:11" ht="15.75" x14ac:dyDescent="0.25">
      <c r="A7" s="290"/>
      <c r="B7" s="131" t="s">
        <v>10</v>
      </c>
      <c r="C7" s="132">
        <v>2.1</v>
      </c>
      <c r="D7" s="7">
        <v>3</v>
      </c>
      <c r="E7" s="133">
        <v>2.1</v>
      </c>
      <c r="F7" s="132">
        <v>1.3</v>
      </c>
      <c r="G7" s="7">
        <v>1.4038461538461537</v>
      </c>
      <c r="H7" s="133">
        <v>1.1000000000000001</v>
      </c>
      <c r="I7" s="132">
        <v>1.4</v>
      </c>
      <c r="J7" s="7">
        <v>2.193548387096774</v>
      </c>
      <c r="K7" s="133">
        <v>1.9</v>
      </c>
    </row>
    <row r="8" spans="1:11" ht="15.75" x14ac:dyDescent="0.25">
      <c r="A8" s="290"/>
      <c r="B8" s="131" t="s">
        <v>12</v>
      </c>
      <c r="C8" s="132">
        <v>1.4</v>
      </c>
      <c r="D8" s="7">
        <v>1.6875</v>
      </c>
      <c r="E8" s="133">
        <v>1.4</v>
      </c>
      <c r="F8" s="132">
        <v>1.1000000000000001</v>
      </c>
      <c r="G8" s="7">
        <v>1.3387096774193548</v>
      </c>
      <c r="H8" s="133">
        <v>1.2</v>
      </c>
      <c r="I8" s="132">
        <v>0.8</v>
      </c>
      <c r="J8" s="7">
        <v>1.1000000000000001</v>
      </c>
      <c r="K8" s="133">
        <v>1.1000000000000001</v>
      </c>
    </row>
    <row r="9" spans="1:11" ht="15.75" x14ac:dyDescent="0.25">
      <c r="A9" s="290"/>
      <c r="B9" s="135" t="s">
        <v>1</v>
      </c>
      <c r="C9" s="136">
        <v>1.7</v>
      </c>
      <c r="D9" s="11">
        <v>2.3562500000000002</v>
      </c>
      <c r="E9" s="137">
        <v>2</v>
      </c>
      <c r="F9" s="136">
        <v>1.3</v>
      </c>
      <c r="G9" s="11">
        <v>1.4155405405405406</v>
      </c>
      <c r="H9" s="137">
        <v>1.2</v>
      </c>
      <c r="I9" s="136">
        <v>1.1000000000000001</v>
      </c>
      <c r="J9" s="11">
        <v>1.6987179487179487</v>
      </c>
      <c r="K9" s="137">
        <v>1.8</v>
      </c>
    </row>
    <row r="10" spans="1:11" ht="15.75" x14ac:dyDescent="0.25">
      <c r="A10" s="290" t="s">
        <v>15</v>
      </c>
      <c r="B10" s="131" t="s">
        <v>7</v>
      </c>
      <c r="C10" s="132">
        <v>2.2000000000000002</v>
      </c>
      <c r="D10" s="138">
        <v>2.34375</v>
      </c>
      <c r="E10" s="139">
        <v>1.8</v>
      </c>
      <c r="F10" s="132">
        <v>1.1000000000000001</v>
      </c>
      <c r="G10" s="7">
        <v>0.95833333333333337</v>
      </c>
      <c r="H10" s="133">
        <v>0.5</v>
      </c>
      <c r="I10" s="132">
        <v>1.2</v>
      </c>
      <c r="J10" s="138">
        <v>1.721875</v>
      </c>
      <c r="K10" s="139">
        <v>1.8</v>
      </c>
    </row>
    <row r="11" spans="1:11" ht="15.75" x14ac:dyDescent="0.25">
      <c r="A11" s="290"/>
      <c r="B11" s="131" t="s">
        <v>8</v>
      </c>
      <c r="C11" s="132">
        <v>1.8</v>
      </c>
      <c r="D11" s="138">
        <v>2.25</v>
      </c>
      <c r="E11" s="139">
        <v>2.4</v>
      </c>
      <c r="F11" s="134">
        <v>1</v>
      </c>
      <c r="G11" s="7">
        <v>1.1300000000000001</v>
      </c>
      <c r="H11" s="133">
        <v>0.5</v>
      </c>
      <c r="I11" s="132">
        <v>1.1000000000000001</v>
      </c>
      <c r="J11" s="138">
        <v>1.75</v>
      </c>
      <c r="K11" s="139">
        <v>2.2000000000000002</v>
      </c>
    </row>
    <row r="12" spans="1:11" ht="15.75" x14ac:dyDescent="0.25">
      <c r="A12" s="290"/>
      <c r="B12" s="131" t="s">
        <v>9</v>
      </c>
      <c r="C12" s="132">
        <v>2.5</v>
      </c>
      <c r="D12" s="138">
        <v>2.71875</v>
      </c>
      <c r="E12" s="139">
        <v>2.1</v>
      </c>
      <c r="F12" s="132">
        <v>2.2999999999999998</v>
      </c>
      <c r="G12" s="7">
        <v>1.5862068965517242</v>
      </c>
      <c r="H12" s="133">
        <v>1.3</v>
      </c>
      <c r="I12" s="132">
        <v>1.4</v>
      </c>
      <c r="J12" s="138">
        <v>2.096774193548387</v>
      </c>
      <c r="K12" s="139">
        <v>1.8</v>
      </c>
    </row>
    <row r="13" spans="1:11" ht="15.75" x14ac:dyDescent="0.25">
      <c r="A13" s="290"/>
      <c r="B13" s="131" t="s">
        <v>10</v>
      </c>
      <c r="C13" s="132">
        <v>3.3</v>
      </c>
      <c r="D13" s="138">
        <v>3.375</v>
      </c>
      <c r="E13" s="139">
        <v>2</v>
      </c>
      <c r="F13" s="132">
        <v>2.2999999999999998</v>
      </c>
      <c r="G13" s="7">
        <v>1.8125</v>
      </c>
      <c r="H13" s="133">
        <v>1.6</v>
      </c>
      <c r="I13" s="132">
        <v>1.9</v>
      </c>
      <c r="J13" s="138">
        <v>2.3125</v>
      </c>
      <c r="K13" s="139">
        <v>1.7</v>
      </c>
    </row>
    <row r="14" spans="1:11" ht="15.75" x14ac:dyDescent="0.25">
      <c r="A14" s="290"/>
      <c r="B14" s="131" t="s">
        <v>12</v>
      </c>
      <c r="C14" s="132">
        <v>3.4</v>
      </c>
      <c r="D14" s="138">
        <v>2.84375</v>
      </c>
      <c r="E14" s="139">
        <v>2</v>
      </c>
      <c r="F14" s="134">
        <v>3</v>
      </c>
      <c r="G14" s="7">
        <v>1.953125</v>
      </c>
      <c r="H14" s="133">
        <v>2</v>
      </c>
      <c r="I14" s="132">
        <v>0.9</v>
      </c>
      <c r="J14" s="138">
        <v>1.78125</v>
      </c>
      <c r="K14" s="139">
        <v>1.4</v>
      </c>
    </row>
    <row r="15" spans="1:11" ht="15.75" x14ac:dyDescent="0.25">
      <c r="A15" s="290"/>
      <c r="B15" s="135" t="s">
        <v>1</v>
      </c>
      <c r="C15" s="136">
        <v>2.6</v>
      </c>
      <c r="D15" s="11">
        <v>2.7062499999999998</v>
      </c>
      <c r="E15" s="137">
        <v>2.1</v>
      </c>
      <c r="F15" s="136">
        <v>1.9</v>
      </c>
      <c r="G15" s="11">
        <v>1.6048</v>
      </c>
      <c r="H15" s="137">
        <v>1.2</v>
      </c>
      <c r="I15" s="136">
        <v>1.3</v>
      </c>
      <c r="J15" s="11">
        <v>1.9314465408805033</v>
      </c>
      <c r="K15" s="137">
        <v>1.8</v>
      </c>
    </row>
    <row r="16" spans="1:11" ht="15.75" x14ac:dyDescent="0.25">
      <c r="A16" s="290" t="s">
        <v>18</v>
      </c>
      <c r="B16" s="131" t="s">
        <v>7</v>
      </c>
      <c r="C16" s="132">
        <v>2.5</v>
      </c>
      <c r="D16" s="138">
        <v>2.78125</v>
      </c>
      <c r="E16" s="139">
        <v>1.8</v>
      </c>
      <c r="F16" s="132">
        <v>1.7</v>
      </c>
      <c r="G16" s="140">
        <v>1.5576923076923077</v>
      </c>
      <c r="H16" s="141">
        <v>1.3</v>
      </c>
      <c r="I16" s="132">
        <v>1.1000000000000001</v>
      </c>
      <c r="J16" s="138">
        <v>1.90625</v>
      </c>
      <c r="K16" s="139">
        <v>1.5</v>
      </c>
    </row>
    <row r="17" spans="1:11" ht="15.75" x14ac:dyDescent="0.25">
      <c r="A17" s="290"/>
      <c r="B17" s="131" t="s">
        <v>8</v>
      </c>
      <c r="C17" s="132">
        <v>1.3</v>
      </c>
      <c r="D17" s="138">
        <v>2.8125</v>
      </c>
      <c r="E17" s="139">
        <v>1.6</v>
      </c>
      <c r="F17" s="132">
        <v>0.7</v>
      </c>
      <c r="G17" s="140">
        <v>1.1304347826086956</v>
      </c>
      <c r="H17" s="141">
        <v>1</v>
      </c>
      <c r="I17" s="134">
        <v>1</v>
      </c>
      <c r="J17" s="138">
        <v>2.40625</v>
      </c>
      <c r="K17" s="139">
        <v>1.6</v>
      </c>
    </row>
    <row r="18" spans="1:11" ht="15.75" x14ac:dyDescent="0.25">
      <c r="A18" s="290"/>
      <c r="B18" s="131" t="s">
        <v>9</v>
      </c>
      <c r="C18" s="132">
        <v>2.1</v>
      </c>
      <c r="D18" s="138">
        <v>2.625</v>
      </c>
      <c r="E18" s="139">
        <v>1.8</v>
      </c>
      <c r="F18" s="134">
        <v>1</v>
      </c>
      <c r="G18" s="140">
        <v>1.2307692307692308</v>
      </c>
      <c r="H18" s="141">
        <v>1.3</v>
      </c>
      <c r="I18" s="132">
        <v>1.4</v>
      </c>
      <c r="J18" s="138">
        <v>2.0625</v>
      </c>
      <c r="K18" s="139">
        <v>1.6</v>
      </c>
    </row>
    <row r="19" spans="1:11" ht="15.75" x14ac:dyDescent="0.25">
      <c r="A19" s="290"/>
      <c r="B19" s="131" t="s">
        <v>10</v>
      </c>
      <c r="C19" s="132">
        <v>1.8</v>
      </c>
      <c r="D19" s="138">
        <v>2.1875</v>
      </c>
      <c r="E19" s="139">
        <v>1.8</v>
      </c>
      <c r="F19" s="132">
        <v>1.2</v>
      </c>
      <c r="G19" s="140">
        <v>1.2222222222222223</v>
      </c>
      <c r="H19" s="141">
        <v>1.1000000000000001</v>
      </c>
      <c r="I19" s="132">
        <v>1.3</v>
      </c>
      <c r="J19" s="138">
        <v>1.90625</v>
      </c>
      <c r="K19" s="139">
        <v>1.7</v>
      </c>
    </row>
    <row r="20" spans="1:11" ht="15.75" x14ac:dyDescent="0.25">
      <c r="A20" s="290"/>
      <c r="B20" s="131" t="s">
        <v>12</v>
      </c>
      <c r="C20" s="132">
        <v>3.2</v>
      </c>
      <c r="D20" s="138">
        <v>2.40625</v>
      </c>
      <c r="E20" s="139">
        <v>2.1</v>
      </c>
      <c r="F20" s="132">
        <v>2.6</v>
      </c>
      <c r="G20" s="140">
        <v>1.7931034482758621</v>
      </c>
      <c r="H20" s="141">
        <v>1.7</v>
      </c>
      <c r="I20" s="132">
        <v>1.3</v>
      </c>
      <c r="J20" s="138">
        <v>2</v>
      </c>
      <c r="K20" s="139">
        <v>1.7</v>
      </c>
    </row>
    <row r="21" spans="1:11" ht="15.75" x14ac:dyDescent="0.25">
      <c r="A21" s="290"/>
      <c r="B21" s="135" t="s">
        <v>1</v>
      </c>
      <c r="C21" s="136">
        <v>2.2000000000000002</v>
      </c>
      <c r="D21" s="11">
        <v>2.5625</v>
      </c>
      <c r="E21" s="137">
        <v>1.8</v>
      </c>
      <c r="F21" s="136">
        <v>1.4</v>
      </c>
      <c r="G21" s="11">
        <v>1.4007633587786259</v>
      </c>
      <c r="H21" s="137">
        <v>1.3</v>
      </c>
      <c r="I21" s="136">
        <v>1.2</v>
      </c>
      <c r="J21" s="11">
        <v>2.0562499999999999</v>
      </c>
      <c r="K21" s="137">
        <v>1.6</v>
      </c>
    </row>
    <row r="22" spans="1:11" ht="15.75" x14ac:dyDescent="0.25">
      <c r="A22" s="290" t="s">
        <v>22</v>
      </c>
      <c r="B22" s="131" t="s">
        <v>7</v>
      </c>
      <c r="C22" s="132">
        <v>1.5</v>
      </c>
      <c r="D22" s="138">
        <v>2</v>
      </c>
      <c r="E22" s="139">
        <v>1.5</v>
      </c>
      <c r="F22" s="132">
        <v>0.7</v>
      </c>
      <c r="G22" s="138">
        <v>1.096774193548387</v>
      </c>
      <c r="H22" s="139">
        <v>1</v>
      </c>
      <c r="I22" s="132">
        <v>1.2</v>
      </c>
      <c r="J22" s="138">
        <v>1.75</v>
      </c>
      <c r="K22" s="139">
        <v>1.5</v>
      </c>
    </row>
    <row r="23" spans="1:11" ht="15.75" x14ac:dyDescent="0.25">
      <c r="A23" s="290"/>
      <c r="B23" s="131" t="s">
        <v>8</v>
      </c>
      <c r="C23" s="132">
        <v>2.1</v>
      </c>
      <c r="D23" s="138">
        <v>2.375</v>
      </c>
      <c r="E23" s="139">
        <v>1.5</v>
      </c>
      <c r="F23" s="132">
        <v>0.7</v>
      </c>
      <c r="G23" s="138">
        <v>1.1296296296296295</v>
      </c>
      <c r="H23" s="139">
        <v>0.9</v>
      </c>
      <c r="I23" s="132">
        <v>1.3</v>
      </c>
      <c r="J23" s="138">
        <v>1.8125</v>
      </c>
      <c r="K23" s="139">
        <v>1.4</v>
      </c>
    </row>
    <row r="24" spans="1:11" ht="15.75" x14ac:dyDescent="0.25">
      <c r="A24" s="290"/>
      <c r="B24" s="131" t="s">
        <v>9</v>
      </c>
      <c r="C24" s="132">
        <v>1.4</v>
      </c>
      <c r="D24" s="138">
        <v>2.09375</v>
      </c>
      <c r="E24" s="139">
        <v>1.3</v>
      </c>
      <c r="F24" s="132">
        <v>0.7</v>
      </c>
      <c r="G24" s="138">
        <v>1.0277777777777777</v>
      </c>
      <c r="H24" s="139">
        <v>0.6</v>
      </c>
      <c r="I24" s="132">
        <v>1.2</v>
      </c>
      <c r="J24" s="138">
        <v>1.4375</v>
      </c>
      <c r="K24" s="139">
        <v>1.1000000000000001</v>
      </c>
    </row>
    <row r="25" spans="1:11" ht="15.75" x14ac:dyDescent="0.25">
      <c r="A25" s="290"/>
      <c r="B25" s="131" t="s">
        <v>10</v>
      </c>
      <c r="C25" s="134">
        <v>2</v>
      </c>
      <c r="D25" s="138">
        <v>1.5</v>
      </c>
      <c r="E25" s="139">
        <v>1.4</v>
      </c>
      <c r="F25" s="132">
        <v>1.5</v>
      </c>
      <c r="G25" s="138">
        <v>0.85500000000000009</v>
      </c>
      <c r="H25" s="139">
        <v>0.7</v>
      </c>
      <c r="I25" s="132">
        <v>1.3</v>
      </c>
      <c r="J25" s="138">
        <v>1.34375</v>
      </c>
      <c r="K25" s="139">
        <v>1.2</v>
      </c>
    </row>
    <row r="26" spans="1:11" ht="15.75" x14ac:dyDescent="0.25">
      <c r="A26" s="290"/>
      <c r="B26" s="131" t="s">
        <v>12</v>
      </c>
      <c r="C26" s="132">
        <v>1.5</v>
      </c>
      <c r="D26" s="138">
        <v>1.75</v>
      </c>
      <c r="E26" s="139">
        <v>1.6</v>
      </c>
      <c r="F26" s="132">
        <v>1.2</v>
      </c>
      <c r="G26" s="138">
        <v>1.2961538461538462</v>
      </c>
      <c r="H26" s="139">
        <v>1.1000000000000001</v>
      </c>
      <c r="I26" s="132">
        <v>0.9</v>
      </c>
      <c r="J26" s="138">
        <v>1.390625</v>
      </c>
      <c r="K26" s="139">
        <v>1.3</v>
      </c>
    </row>
    <row r="27" spans="1:11" ht="16.5" thickBot="1" x14ac:dyDescent="0.3">
      <c r="A27" s="291"/>
      <c r="B27" s="142" t="s">
        <v>1</v>
      </c>
      <c r="C27" s="143">
        <v>1.7</v>
      </c>
      <c r="D27" s="144">
        <v>1.9437500000000001</v>
      </c>
      <c r="E27" s="145">
        <v>1.5</v>
      </c>
      <c r="F27" s="146">
        <v>1</v>
      </c>
      <c r="G27" s="144">
        <v>1.0967213114754097</v>
      </c>
      <c r="H27" s="145">
        <v>0.9</v>
      </c>
      <c r="I27" s="143">
        <v>1.2</v>
      </c>
      <c r="J27" s="144">
        <v>1.546875</v>
      </c>
      <c r="K27" s="145">
        <v>1.3</v>
      </c>
    </row>
  </sheetData>
  <customSheetViews>
    <customSheetView guid="{47446656-4427-4713-84F1-369842C9B919}" showPageBreaks="1" printArea="1" view="pageBreakPreview">
      <selection activeCell="B1" sqref="A1:K1"/>
      <pageMargins left="0.7" right="0.7" top="0.75" bottom="0.75" header="0.3" footer="0.3"/>
      <pageSetup orientation="landscape" r:id="rId1"/>
    </customSheetView>
    <customSheetView guid="{899A0855-1E4C-4ABA-ACAE-00009733593A}" showPageBreaks="1" printArea="1" view="pageBreakPreview">
      <pageMargins left="0.7" right="0.7" top="0.75" bottom="0.75" header="0.3" footer="0.3"/>
      <pageSetup orientation="landscape" r:id="rId2"/>
    </customSheetView>
  </customSheetViews>
  <mergeCells count="10">
    <mergeCell ref="A4:A9"/>
    <mergeCell ref="A10:A15"/>
    <mergeCell ref="A16:A21"/>
    <mergeCell ref="A22:A27"/>
    <mergeCell ref="B1:K1"/>
    <mergeCell ref="A2:A3"/>
    <mergeCell ref="B2:B3"/>
    <mergeCell ref="C2:E2"/>
    <mergeCell ref="F2:H2"/>
    <mergeCell ref="I2:K2"/>
  </mergeCells>
  <pageMargins left="0.7" right="0.7" top="0.75" bottom="0.75" header="0.3" footer="0.3"/>
  <pageSetup orientation="landscape"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view="pageBreakPreview" zoomScaleNormal="100" zoomScaleSheetLayoutView="100" workbookViewId="0"/>
  </sheetViews>
  <sheetFormatPr defaultRowHeight="15" x14ac:dyDescent="0.25"/>
  <cols>
    <col min="1" max="1" width="13.85546875" style="108" customWidth="1"/>
    <col min="2" max="2" width="33.85546875" style="108" customWidth="1"/>
    <col min="3" max="3" width="43.42578125" style="108" customWidth="1"/>
    <col min="4" max="256" width="9.140625" style="13"/>
    <col min="257" max="257" width="13.85546875" style="13" customWidth="1"/>
    <col min="258" max="258" width="33.85546875" style="13" customWidth="1"/>
    <col min="259" max="259" width="43.42578125" style="13" customWidth="1"/>
    <col min="260" max="512" width="9.140625" style="13"/>
    <col min="513" max="513" width="13.85546875" style="13" customWidth="1"/>
    <col min="514" max="514" width="33.85546875" style="13" customWidth="1"/>
    <col min="515" max="515" width="43.42578125" style="13" customWidth="1"/>
    <col min="516" max="768" width="9.140625" style="13"/>
    <col min="769" max="769" width="13.85546875" style="13" customWidth="1"/>
    <col min="770" max="770" width="33.85546875" style="13" customWidth="1"/>
    <col min="771" max="771" width="43.42578125" style="13" customWidth="1"/>
    <col min="772" max="1024" width="9.140625" style="13"/>
    <col min="1025" max="1025" width="13.85546875" style="13" customWidth="1"/>
    <col min="1026" max="1026" width="33.85546875" style="13" customWidth="1"/>
    <col min="1027" max="1027" width="43.42578125" style="13" customWidth="1"/>
    <col min="1028" max="1280" width="9.140625" style="13"/>
    <col min="1281" max="1281" width="13.85546875" style="13" customWidth="1"/>
    <col min="1282" max="1282" width="33.85546875" style="13" customWidth="1"/>
    <col min="1283" max="1283" width="43.42578125" style="13" customWidth="1"/>
    <col min="1284" max="1536" width="9.140625" style="13"/>
    <col min="1537" max="1537" width="13.85546875" style="13" customWidth="1"/>
    <col min="1538" max="1538" width="33.85546875" style="13" customWidth="1"/>
    <col min="1539" max="1539" width="43.42578125" style="13" customWidth="1"/>
    <col min="1540" max="1792" width="9.140625" style="13"/>
    <col min="1793" max="1793" width="13.85546875" style="13" customWidth="1"/>
    <col min="1794" max="1794" width="33.85546875" style="13" customWidth="1"/>
    <col min="1795" max="1795" width="43.42578125" style="13" customWidth="1"/>
    <col min="1796" max="2048" width="9.140625" style="13"/>
    <col min="2049" max="2049" width="13.85546875" style="13" customWidth="1"/>
    <col min="2050" max="2050" width="33.85546875" style="13" customWidth="1"/>
    <col min="2051" max="2051" width="43.42578125" style="13" customWidth="1"/>
    <col min="2052" max="2304" width="9.140625" style="13"/>
    <col min="2305" max="2305" width="13.85546875" style="13" customWidth="1"/>
    <col min="2306" max="2306" width="33.85546875" style="13" customWidth="1"/>
    <col min="2307" max="2307" width="43.42578125" style="13" customWidth="1"/>
    <col min="2308" max="2560" width="9.140625" style="13"/>
    <col min="2561" max="2561" width="13.85546875" style="13" customWidth="1"/>
    <col min="2562" max="2562" width="33.85546875" style="13" customWidth="1"/>
    <col min="2563" max="2563" width="43.42578125" style="13" customWidth="1"/>
    <col min="2564" max="2816" width="9.140625" style="13"/>
    <col min="2817" max="2817" width="13.85546875" style="13" customWidth="1"/>
    <col min="2818" max="2818" width="33.85546875" style="13" customWidth="1"/>
    <col min="2819" max="2819" width="43.42578125" style="13" customWidth="1"/>
    <col min="2820" max="3072" width="9.140625" style="13"/>
    <col min="3073" max="3073" width="13.85546875" style="13" customWidth="1"/>
    <col min="3074" max="3074" width="33.85546875" style="13" customWidth="1"/>
    <col min="3075" max="3075" width="43.42578125" style="13" customWidth="1"/>
    <col min="3076" max="3328" width="9.140625" style="13"/>
    <col min="3329" max="3329" width="13.85546875" style="13" customWidth="1"/>
    <col min="3330" max="3330" width="33.85546875" style="13" customWidth="1"/>
    <col min="3331" max="3331" width="43.42578125" style="13" customWidth="1"/>
    <col min="3332" max="3584" width="9.140625" style="13"/>
    <col min="3585" max="3585" width="13.85546875" style="13" customWidth="1"/>
    <col min="3586" max="3586" width="33.85546875" style="13" customWidth="1"/>
    <col min="3587" max="3587" width="43.42578125" style="13" customWidth="1"/>
    <col min="3588" max="3840" width="9.140625" style="13"/>
    <col min="3841" max="3841" width="13.85546875" style="13" customWidth="1"/>
    <col min="3842" max="3842" width="33.85546875" style="13" customWidth="1"/>
    <col min="3843" max="3843" width="43.42578125" style="13" customWidth="1"/>
    <col min="3844" max="4096" width="9.140625" style="13"/>
    <col min="4097" max="4097" width="13.85546875" style="13" customWidth="1"/>
    <col min="4098" max="4098" width="33.85546875" style="13" customWidth="1"/>
    <col min="4099" max="4099" width="43.42578125" style="13" customWidth="1"/>
    <col min="4100" max="4352" width="9.140625" style="13"/>
    <col min="4353" max="4353" width="13.85546875" style="13" customWidth="1"/>
    <col min="4354" max="4354" width="33.85546875" style="13" customWidth="1"/>
    <col min="4355" max="4355" width="43.42578125" style="13" customWidth="1"/>
    <col min="4356" max="4608" width="9.140625" style="13"/>
    <col min="4609" max="4609" width="13.85546875" style="13" customWidth="1"/>
    <col min="4610" max="4610" width="33.85546875" style="13" customWidth="1"/>
    <col min="4611" max="4611" width="43.42578125" style="13" customWidth="1"/>
    <col min="4612" max="4864" width="9.140625" style="13"/>
    <col min="4865" max="4865" width="13.85546875" style="13" customWidth="1"/>
    <col min="4866" max="4866" width="33.85546875" style="13" customWidth="1"/>
    <col min="4867" max="4867" width="43.42578125" style="13" customWidth="1"/>
    <col min="4868" max="5120" width="9.140625" style="13"/>
    <col min="5121" max="5121" width="13.85546875" style="13" customWidth="1"/>
    <col min="5122" max="5122" width="33.85546875" style="13" customWidth="1"/>
    <col min="5123" max="5123" width="43.42578125" style="13" customWidth="1"/>
    <col min="5124" max="5376" width="9.140625" style="13"/>
    <col min="5377" max="5377" width="13.85546875" style="13" customWidth="1"/>
    <col min="5378" max="5378" width="33.85546875" style="13" customWidth="1"/>
    <col min="5379" max="5379" width="43.42578125" style="13" customWidth="1"/>
    <col min="5380" max="5632" width="9.140625" style="13"/>
    <col min="5633" max="5633" width="13.85546875" style="13" customWidth="1"/>
    <col min="5634" max="5634" width="33.85546875" style="13" customWidth="1"/>
    <col min="5635" max="5635" width="43.42578125" style="13" customWidth="1"/>
    <col min="5636" max="5888" width="9.140625" style="13"/>
    <col min="5889" max="5889" width="13.85546875" style="13" customWidth="1"/>
    <col min="5890" max="5890" width="33.85546875" style="13" customWidth="1"/>
    <col min="5891" max="5891" width="43.42578125" style="13" customWidth="1"/>
    <col min="5892" max="6144" width="9.140625" style="13"/>
    <col min="6145" max="6145" width="13.85546875" style="13" customWidth="1"/>
    <col min="6146" max="6146" width="33.85546875" style="13" customWidth="1"/>
    <col min="6147" max="6147" width="43.42578125" style="13" customWidth="1"/>
    <col min="6148" max="6400" width="9.140625" style="13"/>
    <col min="6401" max="6401" width="13.85546875" style="13" customWidth="1"/>
    <col min="6402" max="6402" width="33.85546875" style="13" customWidth="1"/>
    <col min="6403" max="6403" width="43.42578125" style="13" customWidth="1"/>
    <col min="6404" max="6656" width="9.140625" style="13"/>
    <col min="6657" max="6657" width="13.85546875" style="13" customWidth="1"/>
    <col min="6658" max="6658" width="33.85546875" style="13" customWidth="1"/>
    <col min="6659" max="6659" width="43.42578125" style="13" customWidth="1"/>
    <col min="6660" max="6912" width="9.140625" style="13"/>
    <col min="6913" max="6913" width="13.85546875" style="13" customWidth="1"/>
    <col min="6914" max="6914" width="33.85546875" style="13" customWidth="1"/>
    <col min="6915" max="6915" width="43.42578125" style="13" customWidth="1"/>
    <col min="6916" max="7168" width="9.140625" style="13"/>
    <col min="7169" max="7169" width="13.85546875" style="13" customWidth="1"/>
    <col min="7170" max="7170" width="33.85546875" style="13" customWidth="1"/>
    <col min="7171" max="7171" width="43.42578125" style="13" customWidth="1"/>
    <col min="7172" max="7424" width="9.140625" style="13"/>
    <col min="7425" max="7425" width="13.85546875" style="13" customWidth="1"/>
    <col min="7426" max="7426" width="33.85546875" style="13" customWidth="1"/>
    <col min="7427" max="7427" width="43.42578125" style="13" customWidth="1"/>
    <col min="7428" max="7680" width="9.140625" style="13"/>
    <col min="7681" max="7681" width="13.85546875" style="13" customWidth="1"/>
    <col min="7682" max="7682" width="33.85546875" style="13" customWidth="1"/>
    <col min="7683" max="7683" width="43.42578125" style="13" customWidth="1"/>
    <col min="7684" max="7936" width="9.140625" style="13"/>
    <col min="7937" max="7937" width="13.85546875" style="13" customWidth="1"/>
    <col min="7938" max="7938" width="33.85546875" style="13" customWidth="1"/>
    <col min="7939" max="7939" width="43.42578125" style="13" customWidth="1"/>
    <col min="7940" max="8192" width="9.140625" style="13"/>
    <col min="8193" max="8193" width="13.85546875" style="13" customWidth="1"/>
    <col min="8194" max="8194" width="33.85546875" style="13" customWidth="1"/>
    <col min="8195" max="8195" width="43.42578125" style="13" customWidth="1"/>
    <col min="8196" max="8448" width="9.140625" style="13"/>
    <col min="8449" max="8449" width="13.85546875" style="13" customWidth="1"/>
    <col min="8450" max="8450" width="33.85546875" style="13" customWidth="1"/>
    <col min="8451" max="8451" width="43.42578125" style="13" customWidth="1"/>
    <col min="8452" max="8704" width="9.140625" style="13"/>
    <col min="8705" max="8705" width="13.85546875" style="13" customWidth="1"/>
    <col min="8706" max="8706" width="33.85546875" style="13" customWidth="1"/>
    <col min="8707" max="8707" width="43.42578125" style="13" customWidth="1"/>
    <col min="8708" max="8960" width="9.140625" style="13"/>
    <col min="8961" max="8961" width="13.85546875" style="13" customWidth="1"/>
    <col min="8962" max="8962" width="33.85546875" style="13" customWidth="1"/>
    <col min="8963" max="8963" width="43.42578125" style="13" customWidth="1"/>
    <col min="8964" max="9216" width="9.140625" style="13"/>
    <col min="9217" max="9217" width="13.85546875" style="13" customWidth="1"/>
    <col min="9218" max="9218" width="33.85546875" style="13" customWidth="1"/>
    <col min="9219" max="9219" width="43.42578125" style="13" customWidth="1"/>
    <col min="9220" max="9472" width="9.140625" style="13"/>
    <col min="9473" max="9473" width="13.85546875" style="13" customWidth="1"/>
    <col min="9474" max="9474" width="33.85546875" style="13" customWidth="1"/>
    <col min="9475" max="9475" width="43.42578125" style="13" customWidth="1"/>
    <col min="9476" max="9728" width="9.140625" style="13"/>
    <col min="9729" max="9729" width="13.85546875" style="13" customWidth="1"/>
    <col min="9730" max="9730" width="33.85546875" style="13" customWidth="1"/>
    <col min="9731" max="9731" width="43.42578125" style="13" customWidth="1"/>
    <col min="9732" max="9984" width="9.140625" style="13"/>
    <col min="9985" max="9985" width="13.85546875" style="13" customWidth="1"/>
    <col min="9986" max="9986" width="33.85546875" style="13" customWidth="1"/>
    <col min="9987" max="9987" width="43.42578125" style="13" customWidth="1"/>
    <col min="9988" max="10240" width="9.140625" style="13"/>
    <col min="10241" max="10241" width="13.85546875" style="13" customWidth="1"/>
    <col min="10242" max="10242" width="33.85546875" style="13" customWidth="1"/>
    <col min="10243" max="10243" width="43.42578125" style="13" customWidth="1"/>
    <col min="10244" max="10496" width="9.140625" style="13"/>
    <col min="10497" max="10497" width="13.85546875" style="13" customWidth="1"/>
    <col min="10498" max="10498" width="33.85546875" style="13" customWidth="1"/>
    <col min="10499" max="10499" width="43.42578125" style="13" customWidth="1"/>
    <col min="10500" max="10752" width="9.140625" style="13"/>
    <col min="10753" max="10753" width="13.85546875" style="13" customWidth="1"/>
    <col min="10754" max="10754" width="33.85546875" style="13" customWidth="1"/>
    <col min="10755" max="10755" width="43.42578125" style="13" customWidth="1"/>
    <col min="10756" max="11008" width="9.140625" style="13"/>
    <col min="11009" max="11009" width="13.85546875" style="13" customWidth="1"/>
    <col min="11010" max="11010" width="33.85546875" style="13" customWidth="1"/>
    <col min="11011" max="11011" width="43.42578125" style="13" customWidth="1"/>
    <col min="11012" max="11264" width="9.140625" style="13"/>
    <col min="11265" max="11265" width="13.85546875" style="13" customWidth="1"/>
    <col min="11266" max="11266" width="33.85546875" style="13" customWidth="1"/>
    <col min="11267" max="11267" width="43.42578125" style="13" customWidth="1"/>
    <col min="11268" max="11520" width="9.140625" style="13"/>
    <col min="11521" max="11521" width="13.85546875" style="13" customWidth="1"/>
    <col min="11522" max="11522" width="33.85546875" style="13" customWidth="1"/>
    <col min="11523" max="11523" width="43.42578125" style="13" customWidth="1"/>
    <col min="11524" max="11776" width="9.140625" style="13"/>
    <col min="11777" max="11777" width="13.85546875" style="13" customWidth="1"/>
    <col min="11778" max="11778" width="33.85546875" style="13" customWidth="1"/>
    <col min="11779" max="11779" width="43.42578125" style="13" customWidth="1"/>
    <col min="11780" max="12032" width="9.140625" style="13"/>
    <col min="12033" max="12033" width="13.85546875" style="13" customWidth="1"/>
    <col min="12034" max="12034" width="33.85546875" style="13" customWidth="1"/>
    <col min="12035" max="12035" width="43.42578125" style="13" customWidth="1"/>
    <col min="12036" max="12288" width="9.140625" style="13"/>
    <col min="12289" max="12289" width="13.85546875" style="13" customWidth="1"/>
    <col min="12290" max="12290" width="33.85546875" style="13" customWidth="1"/>
    <col min="12291" max="12291" width="43.42578125" style="13" customWidth="1"/>
    <col min="12292" max="12544" width="9.140625" style="13"/>
    <col min="12545" max="12545" width="13.85546875" style="13" customWidth="1"/>
    <col min="12546" max="12546" width="33.85546875" style="13" customWidth="1"/>
    <col min="12547" max="12547" width="43.42578125" style="13" customWidth="1"/>
    <col min="12548" max="12800" width="9.140625" style="13"/>
    <col min="12801" max="12801" width="13.85546875" style="13" customWidth="1"/>
    <col min="12802" max="12802" width="33.85546875" style="13" customWidth="1"/>
    <col min="12803" max="12803" width="43.42578125" style="13" customWidth="1"/>
    <col min="12804" max="13056" width="9.140625" style="13"/>
    <col min="13057" max="13057" width="13.85546875" style="13" customWidth="1"/>
    <col min="13058" max="13058" width="33.85546875" style="13" customWidth="1"/>
    <col min="13059" max="13059" width="43.42578125" style="13" customWidth="1"/>
    <col min="13060" max="13312" width="9.140625" style="13"/>
    <col min="13313" max="13313" width="13.85546875" style="13" customWidth="1"/>
    <col min="13314" max="13314" width="33.85546875" style="13" customWidth="1"/>
    <col min="13315" max="13315" width="43.42578125" style="13" customWidth="1"/>
    <col min="13316" max="13568" width="9.140625" style="13"/>
    <col min="13569" max="13569" width="13.85546875" style="13" customWidth="1"/>
    <col min="13570" max="13570" width="33.85546875" style="13" customWidth="1"/>
    <col min="13571" max="13571" width="43.42578125" style="13" customWidth="1"/>
    <col min="13572" max="13824" width="9.140625" style="13"/>
    <col min="13825" max="13825" width="13.85546875" style="13" customWidth="1"/>
    <col min="13826" max="13826" width="33.85546875" style="13" customWidth="1"/>
    <col min="13827" max="13827" width="43.42578125" style="13" customWidth="1"/>
    <col min="13828" max="14080" width="9.140625" style="13"/>
    <col min="14081" max="14081" width="13.85546875" style="13" customWidth="1"/>
    <col min="14082" max="14082" width="33.85546875" style="13" customWidth="1"/>
    <col min="14083" max="14083" width="43.42578125" style="13" customWidth="1"/>
    <col min="14084" max="14336" width="9.140625" style="13"/>
    <col min="14337" max="14337" width="13.85546875" style="13" customWidth="1"/>
    <col min="14338" max="14338" width="33.85546875" style="13" customWidth="1"/>
    <col min="14339" max="14339" width="43.42578125" style="13" customWidth="1"/>
    <col min="14340" max="14592" width="9.140625" style="13"/>
    <col min="14593" max="14593" width="13.85546875" style="13" customWidth="1"/>
    <col min="14594" max="14594" width="33.85546875" style="13" customWidth="1"/>
    <col min="14595" max="14595" width="43.42578125" style="13" customWidth="1"/>
    <col min="14596" max="14848" width="9.140625" style="13"/>
    <col min="14849" max="14849" width="13.85546875" style="13" customWidth="1"/>
    <col min="14850" max="14850" width="33.85546875" style="13" customWidth="1"/>
    <col min="14851" max="14851" width="43.42578125" style="13" customWidth="1"/>
    <col min="14852" max="15104" width="9.140625" style="13"/>
    <col min="15105" max="15105" width="13.85546875" style="13" customWidth="1"/>
    <col min="15106" max="15106" width="33.85546875" style="13" customWidth="1"/>
    <col min="15107" max="15107" width="43.42578125" style="13" customWidth="1"/>
    <col min="15108" max="15360" width="9.140625" style="13"/>
    <col min="15361" max="15361" width="13.85546875" style="13" customWidth="1"/>
    <col min="15362" max="15362" width="33.85546875" style="13" customWidth="1"/>
    <col min="15363" max="15363" width="43.42578125" style="13" customWidth="1"/>
    <col min="15364" max="15616" width="9.140625" style="13"/>
    <col min="15617" max="15617" width="13.85546875" style="13" customWidth="1"/>
    <col min="15618" max="15618" width="33.85546875" style="13" customWidth="1"/>
    <col min="15619" max="15619" width="43.42578125" style="13" customWidth="1"/>
    <col min="15620" max="15872" width="9.140625" style="13"/>
    <col min="15873" max="15873" width="13.85546875" style="13" customWidth="1"/>
    <col min="15874" max="15874" width="33.85546875" style="13" customWidth="1"/>
    <col min="15875" max="15875" width="43.42578125" style="13" customWidth="1"/>
    <col min="15876" max="16128" width="9.140625" style="13"/>
    <col min="16129" max="16129" width="13.85546875" style="13" customWidth="1"/>
    <col min="16130" max="16130" width="33.85546875" style="13" customWidth="1"/>
    <col min="16131" max="16131" width="43.42578125" style="13" customWidth="1"/>
    <col min="16132" max="16384" width="9.140625" style="13"/>
  </cols>
  <sheetData>
    <row r="1" spans="1:3" s="12" customFormat="1" ht="33.75" customHeight="1" x14ac:dyDescent="0.25">
      <c r="A1" s="189" t="s">
        <v>636</v>
      </c>
      <c r="B1" s="305" t="s">
        <v>129</v>
      </c>
      <c r="C1" s="305"/>
    </row>
    <row r="2" spans="1:3" s="12" customFormat="1" ht="23.25" customHeight="1" x14ac:dyDescent="0.25">
      <c r="A2" s="278" t="s">
        <v>130</v>
      </c>
      <c r="B2" s="278"/>
      <c r="C2" s="174" t="s">
        <v>131</v>
      </c>
    </row>
    <row r="3" spans="1:3" ht="20.25" customHeight="1" x14ac:dyDescent="0.25">
      <c r="A3" s="303" t="s">
        <v>132</v>
      </c>
      <c r="B3" s="304"/>
      <c r="C3" s="112" t="s">
        <v>133</v>
      </c>
    </row>
    <row r="4" spans="1:3" ht="20.25" customHeight="1" x14ac:dyDescent="0.25">
      <c r="A4" s="301" t="s">
        <v>568</v>
      </c>
      <c r="B4" s="302"/>
      <c r="C4" s="112" t="s">
        <v>139</v>
      </c>
    </row>
    <row r="5" spans="1:3" ht="20.25" customHeight="1" x14ac:dyDescent="0.25">
      <c r="A5" s="303" t="s">
        <v>134</v>
      </c>
      <c r="B5" s="304"/>
      <c r="C5" s="112" t="s">
        <v>135</v>
      </c>
    </row>
    <row r="6" spans="1:3" ht="20.25" customHeight="1" x14ac:dyDescent="0.25">
      <c r="A6" s="301" t="s">
        <v>569</v>
      </c>
      <c r="B6" s="302"/>
      <c r="C6" s="104" t="s">
        <v>136</v>
      </c>
    </row>
    <row r="7" spans="1:3" ht="20.25" customHeight="1" x14ac:dyDescent="0.25">
      <c r="A7" s="301" t="s">
        <v>570</v>
      </c>
      <c r="B7" s="302"/>
      <c r="C7" s="104" t="s">
        <v>137</v>
      </c>
    </row>
    <row r="8" spans="1:3" ht="20.25" customHeight="1" x14ac:dyDescent="0.25">
      <c r="A8" s="303" t="s">
        <v>138</v>
      </c>
      <c r="B8" s="304"/>
      <c r="C8" s="112" t="s">
        <v>139</v>
      </c>
    </row>
    <row r="9" spans="1:3" ht="20.25" customHeight="1" x14ac:dyDescent="0.25">
      <c r="A9" s="303" t="s">
        <v>140</v>
      </c>
      <c r="B9" s="304"/>
      <c r="C9" s="112" t="s">
        <v>141</v>
      </c>
    </row>
    <row r="10" spans="1:3" ht="20.25" customHeight="1" x14ac:dyDescent="0.25">
      <c r="A10" s="303" t="s">
        <v>238</v>
      </c>
      <c r="B10" s="304"/>
      <c r="C10" s="112" t="s">
        <v>142</v>
      </c>
    </row>
    <row r="11" spans="1:3" ht="20.25" customHeight="1" x14ac:dyDescent="0.25">
      <c r="A11" s="303" t="s">
        <v>143</v>
      </c>
      <c r="B11" s="304"/>
      <c r="C11" s="112" t="s">
        <v>183</v>
      </c>
    </row>
    <row r="12" spans="1:3" ht="20.25" customHeight="1" x14ac:dyDescent="0.25">
      <c r="A12" s="303" t="s">
        <v>571</v>
      </c>
      <c r="B12" s="304"/>
      <c r="C12" s="112" t="s">
        <v>183</v>
      </c>
    </row>
    <row r="13" spans="1:3" ht="20.25" customHeight="1" x14ac:dyDescent="0.25">
      <c r="A13" s="303" t="s">
        <v>572</v>
      </c>
      <c r="B13" s="304"/>
      <c r="C13" s="112" t="s">
        <v>573</v>
      </c>
    </row>
    <row r="14" spans="1:3" ht="20.25" customHeight="1" x14ac:dyDescent="0.25">
      <c r="A14" s="303" t="s">
        <v>244</v>
      </c>
      <c r="B14" s="304"/>
      <c r="C14" s="112" t="s">
        <v>574</v>
      </c>
    </row>
    <row r="15" spans="1:3" ht="20.25" customHeight="1" x14ac:dyDescent="0.25">
      <c r="A15" s="303" t="s">
        <v>575</v>
      </c>
      <c r="B15" s="304"/>
      <c r="C15" s="112" t="s">
        <v>576</v>
      </c>
    </row>
    <row r="16" spans="1:3" ht="20.25" customHeight="1" x14ac:dyDescent="0.25">
      <c r="A16" s="301" t="s">
        <v>144</v>
      </c>
      <c r="B16" s="302"/>
      <c r="C16" s="112" t="s">
        <v>145</v>
      </c>
    </row>
    <row r="17" spans="1:3" ht="20.25" customHeight="1" x14ac:dyDescent="0.25">
      <c r="A17" s="303" t="s">
        <v>146</v>
      </c>
      <c r="B17" s="304"/>
      <c r="C17" s="112" t="s">
        <v>147</v>
      </c>
    </row>
    <row r="18" spans="1:3" ht="20.25" customHeight="1" x14ac:dyDescent="0.25">
      <c r="A18" s="303" t="s">
        <v>148</v>
      </c>
      <c r="B18" s="304"/>
      <c r="C18" s="112" t="s">
        <v>149</v>
      </c>
    </row>
    <row r="19" spans="1:3" ht="20.25" customHeight="1" x14ac:dyDescent="0.25">
      <c r="A19" s="303" t="s">
        <v>150</v>
      </c>
      <c r="B19" s="304"/>
      <c r="C19" s="112" t="s">
        <v>151</v>
      </c>
    </row>
    <row r="20" spans="1:3" ht="20.25" customHeight="1" x14ac:dyDescent="0.25">
      <c r="A20" s="303" t="s">
        <v>577</v>
      </c>
      <c r="B20" s="304"/>
      <c r="C20" s="112" t="s">
        <v>578</v>
      </c>
    </row>
    <row r="21" spans="1:3" ht="20.25" customHeight="1" x14ac:dyDescent="0.25">
      <c r="A21" s="303" t="s">
        <v>152</v>
      </c>
      <c r="B21" s="304"/>
      <c r="C21" s="104" t="s">
        <v>153</v>
      </c>
    </row>
    <row r="22" spans="1:3" ht="20.25" customHeight="1" x14ac:dyDescent="0.25">
      <c r="A22" s="303" t="s">
        <v>154</v>
      </c>
      <c r="B22" s="304"/>
      <c r="C22" s="112" t="s">
        <v>155</v>
      </c>
    </row>
    <row r="23" spans="1:3" ht="20.25" customHeight="1" x14ac:dyDescent="0.25">
      <c r="A23" s="303" t="s">
        <v>156</v>
      </c>
      <c r="B23" s="304"/>
      <c r="C23" s="112" t="s">
        <v>157</v>
      </c>
    </row>
    <row r="24" spans="1:3" ht="20.25" customHeight="1" x14ac:dyDescent="0.25">
      <c r="A24" s="301" t="s">
        <v>579</v>
      </c>
      <c r="B24" s="302"/>
      <c r="C24" s="112" t="s">
        <v>179</v>
      </c>
    </row>
    <row r="25" spans="1:3" ht="20.25" customHeight="1" x14ac:dyDescent="0.25">
      <c r="A25" s="303" t="s">
        <v>580</v>
      </c>
      <c r="B25" s="304"/>
      <c r="C25" s="112" t="s">
        <v>159</v>
      </c>
    </row>
    <row r="26" spans="1:3" ht="20.25" customHeight="1" x14ac:dyDescent="0.25">
      <c r="A26" s="303" t="s">
        <v>160</v>
      </c>
      <c r="B26" s="304"/>
      <c r="C26" s="112" t="s">
        <v>161</v>
      </c>
    </row>
    <row r="27" spans="1:3" ht="20.25" customHeight="1" x14ac:dyDescent="0.25">
      <c r="A27" s="303" t="s">
        <v>581</v>
      </c>
      <c r="B27" s="304"/>
      <c r="C27" s="112" t="s">
        <v>582</v>
      </c>
    </row>
    <row r="28" spans="1:3" ht="20.25" customHeight="1" x14ac:dyDescent="0.25">
      <c r="A28" s="303" t="s">
        <v>162</v>
      </c>
      <c r="B28" s="304"/>
      <c r="C28" s="112" t="s">
        <v>163</v>
      </c>
    </row>
    <row r="29" spans="1:3" ht="20.25" customHeight="1" x14ac:dyDescent="0.25">
      <c r="A29" s="303" t="s">
        <v>583</v>
      </c>
      <c r="B29" s="304"/>
      <c r="C29" s="112" t="s">
        <v>584</v>
      </c>
    </row>
    <row r="30" spans="1:3" ht="20.25" customHeight="1" x14ac:dyDescent="0.25">
      <c r="A30" s="303" t="s">
        <v>585</v>
      </c>
      <c r="B30" s="304"/>
      <c r="C30" s="112" t="s">
        <v>171</v>
      </c>
    </row>
    <row r="31" spans="1:3" ht="20.25" customHeight="1" x14ac:dyDescent="0.25">
      <c r="A31" s="303" t="s">
        <v>164</v>
      </c>
      <c r="B31" s="304"/>
      <c r="C31" s="112" t="s">
        <v>165</v>
      </c>
    </row>
    <row r="32" spans="1:3" ht="20.25" customHeight="1" x14ac:dyDescent="0.25">
      <c r="A32" s="303" t="s">
        <v>166</v>
      </c>
      <c r="B32" s="304"/>
      <c r="C32" s="112" t="s">
        <v>167</v>
      </c>
    </row>
    <row r="33" spans="1:3" ht="20.25" customHeight="1" x14ac:dyDescent="0.25">
      <c r="A33" s="303" t="s">
        <v>586</v>
      </c>
      <c r="B33" s="304"/>
      <c r="C33" s="112" t="s">
        <v>171</v>
      </c>
    </row>
    <row r="34" spans="1:3" ht="20.25" customHeight="1" x14ac:dyDescent="0.25">
      <c r="A34" s="303" t="s">
        <v>587</v>
      </c>
      <c r="B34" s="304"/>
      <c r="C34" s="112" t="s">
        <v>171</v>
      </c>
    </row>
    <row r="35" spans="1:3" ht="20.25" customHeight="1" x14ac:dyDescent="0.25">
      <c r="A35" s="303" t="s">
        <v>168</v>
      </c>
      <c r="B35" s="304"/>
      <c r="C35" s="104" t="s">
        <v>168</v>
      </c>
    </row>
    <row r="36" spans="1:3" ht="20.25" customHeight="1" x14ac:dyDescent="0.25">
      <c r="A36" s="303" t="s">
        <v>588</v>
      </c>
      <c r="B36" s="304"/>
      <c r="C36" s="112" t="s">
        <v>589</v>
      </c>
    </row>
    <row r="37" spans="1:3" ht="20.25" customHeight="1" x14ac:dyDescent="0.25">
      <c r="A37" s="301" t="s">
        <v>590</v>
      </c>
      <c r="B37" s="302"/>
      <c r="C37" s="104" t="s">
        <v>169</v>
      </c>
    </row>
    <row r="38" spans="1:3" ht="20.25" customHeight="1" x14ac:dyDescent="0.25">
      <c r="A38" s="303" t="s">
        <v>170</v>
      </c>
      <c r="B38" s="304"/>
      <c r="C38" s="112" t="s">
        <v>171</v>
      </c>
    </row>
    <row r="39" spans="1:3" ht="20.25" customHeight="1" x14ac:dyDescent="0.25">
      <c r="A39" s="303" t="s">
        <v>172</v>
      </c>
      <c r="B39" s="304"/>
      <c r="C39" s="112" t="s">
        <v>173</v>
      </c>
    </row>
    <row r="40" spans="1:3" ht="20.25" customHeight="1" x14ac:dyDescent="0.25">
      <c r="A40" s="303" t="s">
        <v>174</v>
      </c>
      <c r="B40" s="304"/>
      <c r="C40" s="112" t="s">
        <v>175</v>
      </c>
    </row>
    <row r="41" spans="1:3" ht="20.25" customHeight="1" x14ac:dyDescent="0.25">
      <c r="A41" s="303" t="s">
        <v>176</v>
      </c>
      <c r="B41" s="304"/>
      <c r="C41" s="112" t="s">
        <v>177</v>
      </c>
    </row>
    <row r="42" spans="1:3" ht="20.25" customHeight="1" x14ac:dyDescent="0.25">
      <c r="A42" s="303" t="s">
        <v>591</v>
      </c>
      <c r="B42" s="304"/>
      <c r="C42" s="112" t="s">
        <v>592</v>
      </c>
    </row>
    <row r="43" spans="1:3" ht="20.25" customHeight="1" x14ac:dyDescent="0.25">
      <c r="A43" s="303" t="s">
        <v>593</v>
      </c>
      <c r="B43" s="304"/>
      <c r="C43" s="112" t="s">
        <v>594</v>
      </c>
    </row>
    <row r="44" spans="1:3" ht="20.25" customHeight="1" x14ac:dyDescent="0.25">
      <c r="A44" s="301" t="s">
        <v>178</v>
      </c>
      <c r="B44" s="302"/>
      <c r="C44" s="112" t="s">
        <v>179</v>
      </c>
    </row>
    <row r="45" spans="1:3" ht="20.25" customHeight="1" x14ac:dyDescent="0.25">
      <c r="A45" s="303" t="s">
        <v>595</v>
      </c>
      <c r="B45" s="304"/>
      <c r="C45" s="112" t="s">
        <v>596</v>
      </c>
    </row>
    <row r="46" spans="1:3" ht="20.25" customHeight="1" x14ac:dyDescent="0.25">
      <c r="A46" s="303" t="s">
        <v>180</v>
      </c>
      <c r="B46" s="304"/>
      <c r="C46" s="112" t="s">
        <v>181</v>
      </c>
    </row>
    <row r="47" spans="1:3" ht="20.25" customHeight="1" x14ac:dyDescent="0.25">
      <c r="A47" s="303" t="s">
        <v>597</v>
      </c>
      <c r="B47" s="304"/>
      <c r="C47" s="112" t="s">
        <v>598</v>
      </c>
    </row>
    <row r="48" spans="1:3" ht="20.25" customHeight="1" x14ac:dyDescent="0.25">
      <c r="A48" s="301" t="s">
        <v>182</v>
      </c>
      <c r="B48" s="302"/>
      <c r="C48" s="112" t="s">
        <v>183</v>
      </c>
    </row>
    <row r="49" spans="1:3" ht="20.25" customHeight="1" x14ac:dyDescent="0.25">
      <c r="A49" s="301" t="s">
        <v>184</v>
      </c>
      <c r="B49" s="302"/>
      <c r="C49" s="112" t="s">
        <v>185</v>
      </c>
    </row>
    <row r="50" spans="1:3" ht="20.25" customHeight="1" x14ac:dyDescent="0.25">
      <c r="A50" s="303" t="s">
        <v>599</v>
      </c>
      <c r="B50" s="304"/>
      <c r="C50" s="112" t="s">
        <v>600</v>
      </c>
    </row>
    <row r="51" spans="1:3" ht="20.25" customHeight="1" x14ac:dyDescent="0.25">
      <c r="A51" s="303" t="s">
        <v>186</v>
      </c>
      <c r="B51" s="304"/>
      <c r="C51" s="112" t="s">
        <v>187</v>
      </c>
    </row>
    <row r="52" spans="1:3" ht="20.25" customHeight="1" x14ac:dyDescent="0.25">
      <c r="A52" s="303" t="s">
        <v>188</v>
      </c>
      <c r="B52" s="304"/>
      <c r="C52" s="112" t="s">
        <v>189</v>
      </c>
    </row>
    <row r="53" spans="1:3" ht="20.25" customHeight="1" x14ac:dyDescent="0.25">
      <c r="A53" s="303" t="s">
        <v>190</v>
      </c>
      <c r="B53" s="304"/>
      <c r="C53" s="112" t="s">
        <v>191</v>
      </c>
    </row>
    <row r="54" spans="1:3" ht="20.25" customHeight="1" x14ac:dyDescent="0.25">
      <c r="A54" s="303" t="s">
        <v>192</v>
      </c>
      <c r="B54" s="304"/>
      <c r="C54" s="112" t="s">
        <v>193</v>
      </c>
    </row>
    <row r="55" spans="1:3" ht="20.25" customHeight="1" x14ac:dyDescent="0.25">
      <c r="A55" s="303" t="s">
        <v>245</v>
      </c>
      <c r="B55" s="304"/>
      <c r="C55" s="112" t="s">
        <v>601</v>
      </c>
    </row>
    <row r="56" spans="1:3" ht="20.25" customHeight="1" x14ac:dyDescent="0.25">
      <c r="A56" s="303" t="s">
        <v>602</v>
      </c>
      <c r="B56" s="304"/>
      <c r="C56" s="112" t="s">
        <v>603</v>
      </c>
    </row>
    <row r="57" spans="1:3" ht="20.25" customHeight="1" x14ac:dyDescent="0.25">
      <c r="A57" s="303" t="s">
        <v>604</v>
      </c>
      <c r="B57" s="304"/>
      <c r="C57" s="112" t="s">
        <v>196</v>
      </c>
    </row>
    <row r="58" spans="1:3" ht="20.25" customHeight="1" x14ac:dyDescent="0.25">
      <c r="A58" s="303" t="s">
        <v>194</v>
      </c>
      <c r="B58" s="304"/>
      <c r="C58" s="112" t="s">
        <v>195</v>
      </c>
    </row>
    <row r="59" spans="1:3" ht="20.25" customHeight="1" x14ac:dyDescent="0.25">
      <c r="A59" s="303" t="s">
        <v>605</v>
      </c>
      <c r="B59" s="304"/>
      <c r="C59" s="112" t="s">
        <v>196</v>
      </c>
    </row>
    <row r="60" spans="1:3" ht="20.25" customHeight="1" x14ac:dyDescent="0.25">
      <c r="A60" s="303" t="s">
        <v>197</v>
      </c>
      <c r="B60" s="304"/>
      <c r="C60" s="104" t="s">
        <v>198</v>
      </c>
    </row>
    <row r="61" spans="1:3" ht="20.25" customHeight="1" x14ac:dyDescent="0.25">
      <c r="A61" s="303" t="s">
        <v>606</v>
      </c>
      <c r="B61" s="304"/>
      <c r="C61" s="112" t="s">
        <v>607</v>
      </c>
    </row>
    <row r="62" spans="1:3" ht="20.25" customHeight="1" x14ac:dyDescent="0.25">
      <c r="A62" s="303" t="s">
        <v>608</v>
      </c>
      <c r="B62" s="304"/>
      <c r="C62" s="112" t="s">
        <v>609</v>
      </c>
    </row>
    <row r="63" spans="1:3" ht="20.25" customHeight="1" x14ac:dyDescent="0.25">
      <c r="A63" s="303" t="s">
        <v>199</v>
      </c>
      <c r="B63" s="304"/>
      <c r="C63" s="112" t="s">
        <v>200</v>
      </c>
    </row>
    <row r="64" spans="1:3" ht="20.25" customHeight="1" x14ac:dyDescent="0.25">
      <c r="A64" s="303" t="s">
        <v>201</v>
      </c>
      <c r="B64" s="304"/>
      <c r="C64" s="112" t="s">
        <v>202</v>
      </c>
    </row>
    <row r="65" spans="1:3" ht="20.25" customHeight="1" x14ac:dyDescent="0.25">
      <c r="A65" s="303" t="s">
        <v>203</v>
      </c>
      <c r="B65" s="304"/>
      <c r="C65" s="112" t="s">
        <v>204</v>
      </c>
    </row>
    <row r="66" spans="1:3" ht="20.25" customHeight="1" x14ac:dyDescent="0.25">
      <c r="A66" s="303" t="s">
        <v>205</v>
      </c>
      <c r="B66" s="304"/>
      <c r="C66" s="104" t="s">
        <v>206</v>
      </c>
    </row>
    <row r="67" spans="1:3" ht="20.25" customHeight="1" x14ac:dyDescent="0.25">
      <c r="A67" s="303" t="s">
        <v>207</v>
      </c>
      <c r="B67" s="304"/>
      <c r="C67" s="112" t="s">
        <v>208</v>
      </c>
    </row>
    <row r="68" spans="1:3" ht="20.25" customHeight="1" x14ac:dyDescent="0.25">
      <c r="A68" s="303" t="s">
        <v>209</v>
      </c>
      <c r="B68" s="304"/>
      <c r="C68" s="104" t="s">
        <v>210</v>
      </c>
    </row>
    <row r="69" spans="1:3" ht="20.25" customHeight="1" x14ac:dyDescent="0.25">
      <c r="A69" s="301" t="s">
        <v>610</v>
      </c>
      <c r="B69" s="302"/>
      <c r="C69" s="104" t="s">
        <v>611</v>
      </c>
    </row>
    <row r="70" spans="1:3" ht="20.25" customHeight="1" x14ac:dyDescent="0.25">
      <c r="A70" s="303" t="s">
        <v>612</v>
      </c>
      <c r="B70" s="304"/>
      <c r="C70" s="112" t="s">
        <v>139</v>
      </c>
    </row>
    <row r="71" spans="1:3" ht="20.25" customHeight="1" x14ac:dyDescent="0.25">
      <c r="A71" s="303" t="s">
        <v>246</v>
      </c>
      <c r="B71" s="304"/>
      <c r="C71" s="112" t="s">
        <v>613</v>
      </c>
    </row>
    <row r="72" spans="1:3" ht="20.25" customHeight="1" x14ac:dyDescent="0.25">
      <c r="A72" s="303" t="s">
        <v>212</v>
      </c>
      <c r="B72" s="304"/>
      <c r="C72" s="112" t="s">
        <v>213</v>
      </c>
    </row>
    <row r="73" spans="1:3" ht="20.25" customHeight="1" x14ac:dyDescent="0.25">
      <c r="A73" s="301" t="s">
        <v>614</v>
      </c>
      <c r="B73" s="302"/>
      <c r="C73" s="104" t="s">
        <v>214</v>
      </c>
    </row>
    <row r="74" spans="1:3" ht="20.25" customHeight="1" x14ac:dyDescent="0.25">
      <c r="A74" s="303" t="s">
        <v>215</v>
      </c>
      <c r="B74" s="304"/>
      <c r="C74" s="112" t="s">
        <v>216</v>
      </c>
    </row>
    <row r="75" spans="1:3" ht="20.25" customHeight="1" x14ac:dyDescent="0.25">
      <c r="A75" s="303" t="s">
        <v>217</v>
      </c>
      <c r="B75" s="304"/>
      <c r="C75" s="112" t="s">
        <v>218</v>
      </c>
    </row>
    <row r="76" spans="1:3" ht="20.25" customHeight="1" x14ac:dyDescent="0.25">
      <c r="A76" s="301" t="s">
        <v>219</v>
      </c>
      <c r="B76" s="302"/>
      <c r="C76" s="112" t="s">
        <v>615</v>
      </c>
    </row>
  </sheetData>
  <customSheetViews>
    <customSheetView guid="{47446656-4427-4713-84F1-369842C9B919}" showPageBreaks="1" printArea="1" view="pageBreakPreview">
      <selection activeCell="B1" sqref="A1:C1"/>
      <pageMargins left="0.7" right="0.7" top="0.75" bottom="0.75" header="0.3" footer="0.3"/>
      <printOptions horizontalCentered="1"/>
      <pageSetup scale="99" orientation="portrait" r:id="rId1"/>
    </customSheetView>
    <customSheetView guid="{899A0855-1E4C-4ABA-ACAE-00009733593A}" showPageBreaks="1" printArea="1" view="pageBreakPreview">
      <pageMargins left="0.7" right="0.7" top="0.75" bottom="0.75" header="0.3" footer="0.3"/>
      <printOptions horizontalCentered="1"/>
      <pageSetup scale="99" orientation="portrait" r:id="rId2"/>
    </customSheetView>
  </customSheetViews>
  <mergeCells count="76">
    <mergeCell ref="A6:B6"/>
    <mergeCell ref="B1:C1"/>
    <mergeCell ref="A2:B2"/>
    <mergeCell ref="A3:B3"/>
    <mergeCell ref="A4:B4"/>
    <mergeCell ref="A5:B5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42:B42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9:B49"/>
    <mergeCell ref="A50:B50"/>
    <mergeCell ref="A51:B51"/>
    <mergeCell ref="A52:B52"/>
    <mergeCell ref="A43:B43"/>
    <mergeCell ref="A44:B44"/>
    <mergeCell ref="A45:B45"/>
    <mergeCell ref="A46:B46"/>
    <mergeCell ref="A47:B47"/>
    <mergeCell ref="A48:B48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73:B73"/>
    <mergeCell ref="A74:B74"/>
    <mergeCell ref="A75:B75"/>
    <mergeCell ref="A76:B76"/>
    <mergeCell ref="A68:B68"/>
    <mergeCell ref="A69:B69"/>
    <mergeCell ref="A70:B70"/>
    <mergeCell ref="A71:B71"/>
    <mergeCell ref="A72:B72"/>
  </mergeCells>
  <printOptions horizontalCentered="1"/>
  <pageMargins left="0.7" right="0.7" top="0.75" bottom="0.75" header="0.3" footer="0.3"/>
  <pageSetup scale="9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view="pageBreakPreview" zoomScaleNormal="100" zoomScaleSheetLayoutView="100" workbookViewId="0"/>
  </sheetViews>
  <sheetFormatPr defaultColWidth="12.5703125" defaultRowHeight="15" x14ac:dyDescent="0.2"/>
  <cols>
    <col min="1" max="6" width="17.7109375" style="21" customWidth="1"/>
    <col min="7" max="16384" width="12.5703125" style="21"/>
  </cols>
  <sheetData>
    <row r="1" spans="1:8" s="18" customFormat="1" ht="42" customHeight="1" x14ac:dyDescent="0.25">
      <c r="A1" s="194" t="s">
        <v>623</v>
      </c>
      <c r="B1" s="234" t="s">
        <v>660</v>
      </c>
      <c r="C1" s="234"/>
      <c r="D1" s="234"/>
      <c r="E1" s="234"/>
      <c r="F1" s="234"/>
    </row>
    <row r="2" spans="1:8" s="18" customFormat="1" ht="39.950000000000003" customHeight="1" x14ac:dyDescent="0.25">
      <c r="A2" s="166" t="s">
        <v>51</v>
      </c>
      <c r="B2" s="166" t="s">
        <v>52</v>
      </c>
      <c r="C2" s="166" t="s">
        <v>53</v>
      </c>
      <c r="D2" s="166" t="s">
        <v>54</v>
      </c>
      <c r="E2" s="166" t="s">
        <v>55</v>
      </c>
      <c r="F2" s="166" t="s">
        <v>56</v>
      </c>
      <c r="H2" s="123"/>
    </row>
    <row r="3" spans="1:8" ht="39.950000000000003" customHeight="1" x14ac:dyDescent="0.2">
      <c r="A3" s="19" t="s">
        <v>57</v>
      </c>
      <c r="B3" s="19" t="s">
        <v>58</v>
      </c>
      <c r="C3" s="20" t="s">
        <v>59</v>
      </c>
      <c r="D3" s="20" t="s">
        <v>60</v>
      </c>
      <c r="E3" s="20" t="s">
        <v>61</v>
      </c>
      <c r="F3" s="19" t="s">
        <v>62</v>
      </c>
    </row>
    <row r="4" spans="1:8" ht="39.950000000000003" customHeight="1" x14ac:dyDescent="0.2">
      <c r="A4" s="19" t="s">
        <v>63</v>
      </c>
      <c r="B4" s="19" t="s">
        <v>64</v>
      </c>
      <c r="C4" s="20" t="s">
        <v>65</v>
      </c>
      <c r="D4" s="20" t="s">
        <v>66</v>
      </c>
      <c r="E4" s="20" t="s">
        <v>67</v>
      </c>
      <c r="F4" s="19" t="s">
        <v>68</v>
      </c>
    </row>
    <row r="5" spans="1:8" ht="39.950000000000003" customHeight="1" x14ac:dyDescent="0.2">
      <c r="A5" s="19" t="s">
        <v>69</v>
      </c>
      <c r="B5" s="19" t="s">
        <v>70</v>
      </c>
      <c r="C5" s="20" t="s">
        <v>71</v>
      </c>
      <c r="D5" s="20" t="s">
        <v>72</v>
      </c>
      <c r="E5" s="19"/>
      <c r="F5" s="19" t="s">
        <v>73</v>
      </c>
    </row>
    <row r="6" spans="1:8" ht="39.950000000000003" customHeight="1" x14ac:dyDescent="0.2">
      <c r="A6" s="19" t="s">
        <v>74</v>
      </c>
      <c r="B6" s="19" t="s">
        <v>75</v>
      </c>
      <c r="C6" s="20" t="s">
        <v>76</v>
      </c>
      <c r="D6" s="20" t="s">
        <v>77</v>
      </c>
      <c r="E6" s="19"/>
      <c r="F6" s="19"/>
    </row>
    <row r="7" spans="1:8" ht="39.950000000000003" customHeight="1" x14ac:dyDescent="0.2">
      <c r="A7" s="19"/>
      <c r="B7" s="19" t="s">
        <v>78</v>
      </c>
      <c r="C7" s="20" t="s">
        <v>79</v>
      </c>
      <c r="D7" s="20" t="s">
        <v>80</v>
      </c>
      <c r="E7" s="19"/>
      <c r="F7" s="19"/>
    </row>
    <row r="8" spans="1:8" ht="39.950000000000003" customHeight="1" x14ac:dyDescent="0.2">
      <c r="A8" s="124"/>
      <c r="B8" s="124"/>
      <c r="C8" s="20" t="s">
        <v>81</v>
      </c>
      <c r="D8" s="124"/>
      <c r="E8" s="124"/>
      <c r="F8" s="124"/>
    </row>
    <row r="9" spans="1:8" ht="39.950000000000003" customHeight="1" x14ac:dyDescent="0.2">
      <c r="A9" s="124"/>
      <c r="B9" s="124"/>
      <c r="C9" s="20" t="s">
        <v>82</v>
      </c>
      <c r="D9" s="124"/>
      <c r="E9" s="124"/>
      <c r="F9" s="124"/>
    </row>
    <row r="10" spans="1:8" ht="22.5" customHeight="1" x14ac:dyDescent="0.2">
      <c r="A10" s="235" t="s">
        <v>663</v>
      </c>
      <c r="B10" s="235"/>
    </row>
    <row r="11" spans="1:8" x14ac:dyDescent="0.2">
      <c r="A11" s="167" t="s">
        <v>662</v>
      </c>
      <c r="B11" s="168"/>
    </row>
  </sheetData>
  <customSheetViews>
    <customSheetView guid="{47446656-4427-4713-84F1-369842C9B919}" showPageBreaks="1" printArea="1" view="pageBreakPreview">
      <selection activeCell="B1" sqref="A1:F1"/>
      <pageMargins left="0.7" right="0.7" top="0.75" bottom="0.75" header="0.3" footer="0.3"/>
      <printOptions horizontalCentered="1"/>
      <pageSetup orientation="landscape" r:id="rId1"/>
    </customSheetView>
    <customSheetView guid="{899A0855-1E4C-4ABA-ACAE-00009733593A}" showPageBreaks="1" printArea="1" view="pageBreakPreview">
      <selection activeCell="H2" sqref="H2"/>
      <pageMargins left="0.7" right="0.7" top="0.75" bottom="0.75" header="0.3" footer="0.3"/>
      <printOptions horizontalCentered="1"/>
      <pageSetup orientation="landscape" r:id="rId2"/>
    </customSheetView>
  </customSheetViews>
  <mergeCells count="2">
    <mergeCell ref="B1:F1"/>
    <mergeCell ref="A10:B10"/>
  </mergeCells>
  <printOptions horizontalCentered="1"/>
  <pageMargins left="0.7" right="0.7" top="0.75" bottom="0.75" header="0.3" footer="0.3"/>
  <pageSetup orientation="landscape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BreakPreview" zoomScaleNormal="100" zoomScaleSheetLayoutView="100" workbookViewId="0"/>
  </sheetViews>
  <sheetFormatPr defaultRowHeight="15" x14ac:dyDescent="0.25"/>
  <cols>
    <col min="1" max="1" width="14.5703125" customWidth="1"/>
    <col min="2" max="2" width="33" customWidth="1"/>
    <col min="3" max="3" width="16" style="111" customWidth="1"/>
    <col min="4" max="4" width="15.28515625" style="111" customWidth="1"/>
    <col min="5" max="5" width="13.5703125" style="3" customWidth="1"/>
    <col min="6" max="256" width="9.140625" style="2"/>
    <col min="257" max="257" width="14.5703125" style="2" customWidth="1"/>
    <col min="258" max="258" width="33" style="2" customWidth="1"/>
    <col min="259" max="259" width="16" style="2" customWidth="1"/>
    <col min="260" max="260" width="15.28515625" style="2" customWidth="1"/>
    <col min="261" max="261" width="13.5703125" style="2" customWidth="1"/>
    <col min="262" max="512" width="9.140625" style="2"/>
    <col min="513" max="513" width="14.5703125" style="2" customWidth="1"/>
    <col min="514" max="514" width="33" style="2" customWidth="1"/>
    <col min="515" max="515" width="16" style="2" customWidth="1"/>
    <col min="516" max="516" width="15.28515625" style="2" customWidth="1"/>
    <col min="517" max="517" width="13.5703125" style="2" customWidth="1"/>
    <col min="518" max="768" width="9.140625" style="2"/>
    <col min="769" max="769" width="14.5703125" style="2" customWidth="1"/>
    <col min="770" max="770" width="33" style="2" customWidth="1"/>
    <col min="771" max="771" width="16" style="2" customWidth="1"/>
    <col min="772" max="772" width="15.28515625" style="2" customWidth="1"/>
    <col min="773" max="773" width="13.5703125" style="2" customWidth="1"/>
    <col min="774" max="1024" width="9.140625" style="2"/>
    <col min="1025" max="1025" width="14.5703125" style="2" customWidth="1"/>
    <col min="1026" max="1026" width="33" style="2" customWidth="1"/>
    <col min="1027" max="1027" width="16" style="2" customWidth="1"/>
    <col min="1028" max="1028" width="15.28515625" style="2" customWidth="1"/>
    <col min="1029" max="1029" width="13.5703125" style="2" customWidth="1"/>
    <col min="1030" max="1280" width="9.140625" style="2"/>
    <col min="1281" max="1281" width="14.5703125" style="2" customWidth="1"/>
    <col min="1282" max="1282" width="33" style="2" customWidth="1"/>
    <col min="1283" max="1283" width="16" style="2" customWidth="1"/>
    <col min="1284" max="1284" width="15.28515625" style="2" customWidth="1"/>
    <col min="1285" max="1285" width="13.5703125" style="2" customWidth="1"/>
    <col min="1286" max="1536" width="9.140625" style="2"/>
    <col min="1537" max="1537" width="14.5703125" style="2" customWidth="1"/>
    <col min="1538" max="1538" width="33" style="2" customWidth="1"/>
    <col min="1539" max="1539" width="16" style="2" customWidth="1"/>
    <col min="1540" max="1540" width="15.28515625" style="2" customWidth="1"/>
    <col min="1541" max="1541" width="13.5703125" style="2" customWidth="1"/>
    <col min="1542" max="1792" width="9.140625" style="2"/>
    <col min="1793" max="1793" width="14.5703125" style="2" customWidth="1"/>
    <col min="1794" max="1794" width="33" style="2" customWidth="1"/>
    <col min="1795" max="1795" width="16" style="2" customWidth="1"/>
    <col min="1796" max="1796" width="15.28515625" style="2" customWidth="1"/>
    <col min="1797" max="1797" width="13.5703125" style="2" customWidth="1"/>
    <col min="1798" max="2048" width="9.140625" style="2"/>
    <col min="2049" max="2049" width="14.5703125" style="2" customWidth="1"/>
    <col min="2050" max="2050" width="33" style="2" customWidth="1"/>
    <col min="2051" max="2051" width="16" style="2" customWidth="1"/>
    <col min="2052" max="2052" width="15.28515625" style="2" customWidth="1"/>
    <col min="2053" max="2053" width="13.5703125" style="2" customWidth="1"/>
    <col min="2054" max="2304" width="9.140625" style="2"/>
    <col min="2305" max="2305" width="14.5703125" style="2" customWidth="1"/>
    <col min="2306" max="2306" width="33" style="2" customWidth="1"/>
    <col min="2307" max="2307" width="16" style="2" customWidth="1"/>
    <col min="2308" max="2308" width="15.28515625" style="2" customWidth="1"/>
    <col min="2309" max="2309" width="13.5703125" style="2" customWidth="1"/>
    <col min="2310" max="2560" width="9.140625" style="2"/>
    <col min="2561" max="2561" width="14.5703125" style="2" customWidth="1"/>
    <col min="2562" max="2562" width="33" style="2" customWidth="1"/>
    <col min="2563" max="2563" width="16" style="2" customWidth="1"/>
    <col min="2564" max="2564" width="15.28515625" style="2" customWidth="1"/>
    <col min="2565" max="2565" width="13.5703125" style="2" customWidth="1"/>
    <col min="2566" max="2816" width="9.140625" style="2"/>
    <col min="2817" max="2817" width="14.5703125" style="2" customWidth="1"/>
    <col min="2818" max="2818" width="33" style="2" customWidth="1"/>
    <col min="2819" max="2819" width="16" style="2" customWidth="1"/>
    <col min="2820" max="2820" width="15.28515625" style="2" customWidth="1"/>
    <col min="2821" max="2821" width="13.5703125" style="2" customWidth="1"/>
    <col min="2822" max="3072" width="9.140625" style="2"/>
    <col min="3073" max="3073" width="14.5703125" style="2" customWidth="1"/>
    <col min="3074" max="3074" width="33" style="2" customWidth="1"/>
    <col min="3075" max="3075" width="16" style="2" customWidth="1"/>
    <col min="3076" max="3076" width="15.28515625" style="2" customWidth="1"/>
    <col min="3077" max="3077" width="13.5703125" style="2" customWidth="1"/>
    <col min="3078" max="3328" width="9.140625" style="2"/>
    <col min="3329" max="3329" width="14.5703125" style="2" customWidth="1"/>
    <col min="3330" max="3330" width="33" style="2" customWidth="1"/>
    <col min="3331" max="3331" width="16" style="2" customWidth="1"/>
    <col min="3332" max="3332" width="15.28515625" style="2" customWidth="1"/>
    <col min="3333" max="3333" width="13.5703125" style="2" customWidth="1"/>
    <col min="3334" max="3584" width="9.140625" style="2"/>
    <col min="3585" max="3585" width="14.5703125" style="2" customWidth="1"/>
    <col min="3586" max="3586" width="33" style="2" customWidth="1"/>
    <col min="3587" max="3587" width="16" style="2" customWidth="1"/>
    <col min="3588" max="3588" width="15.28515625" style="2" customWidth="1"/>
    <col min="3589" max="3589" width="13.5703125" style="2" customWidth="1"/>
    <col min="3590" max="3840" width="9.140625" style="2"/>
    <col min="3841" max="3841" width="14.5703125" style="2" customWidth="1"/>
    <col min="3842" max="3842" width="33" style="2" customWidth="1"/>
    <col min="3843" max="3843" width="16" style="2" customWidth="1"/>
    <col min="3844" max="3844" width="15.28515625" style="2" customWidth="1"/>
    <col min="3845" max="3845" width="13.5703125" style="2" customWidth="1"/>
    <col min="3846" max="4096" width="9.140625" style="2"/>
    <col min="4097" max="4097" width="14.5703125" style="2" customWidth="1"/>
    <col min="4098" max="4098" width="33" style="2" customWidth="1"/>
    <col min="4099" max="4099" width="16" style="2" customWidth="1"/>
    <col min="4100" max="4100" width="15.28515625" style="2" customWidth="1"/>
    <col min="4101" max="4101" width="13.5703125" style="2" customWidth="1"/>
    <col min="4102" max="4352" width="9.140625" style="2"/>
    <col min="4353" max="4353" width="14.5703125" style="2" customWidth="1"/>
    <col min="4354" max="4354" width="33" style="2" customWidth="1"/>
    <col min="4355" max="4355" width="16" style="2" customWidth="1"/>
    <col min="4356" max="4356" width="15.28515625" style="2" customWidth="1"/>
    <col min="4357" max="4357" width="13.5703125" style="2" customWidth="1"/>
    <col min="4358" max="4608" width="9.140625" style="2"/>
    <col min="4609" max="4609" width="14.5703125" style="2" customWidth="1"/>
    <col min="4610" max="4610" width="33" style="2" customWidth="1"/>
    <col min="4611" max="4611" width="16" style="2" customWidth="1"/>
    <col min="4612" max="4612" width="15.28515625" style="2" customWidth="1"/>
    <col min="4613" max="4613" width="13.5703125" style="2" customWidth="1"/>
    <col min="4614" max="4864" width="9.140625" style="2"/>
    <col min="4865" max="4865" width="14.5703125" style="2" customWidth="1"/>
    <col min="4866" max="4866" width="33" style="2" customWidth="1"/>
    <col min="4867" max="4867" width="16" style="2" customWidth="1"/>
    <col min="4868" max="4868" width="15.28515625" style="2" customWidth="1"/>
    <col min="4869" max="4869" width="13.5703125" style="2" customWidth="1"/>
    <col min="4870" max="5120" width="9.140625" style="2"/>
    <col min="5121" max="5121" width="14.5703125" style="2" customWidth="1"/>
    <col min="5122" max="5122" width="33" style="2" customWidth="1"/>
    <col min="5123" max="5123" width="16" style="2" customWidth="1"/>
    <col min="5124" max="5124" width="15.28515625" style="2" customWidth="1"/>
    <col min="5125" max="5125" width="13.5703125" style="2" customWidth="1"/>
    <col min="5126" max="5376" width="9.140625" style="2"/>
    <col min="5377" max="5377" width="14.5703125" style="2" customWidth="1"/>
    <col min="5378" max="5378" width="33" style="2" customWidth="1"/>
    <col min="5379" max="5379" width="16" style="2" customWidth="1"/>
    <col min="5380" max="5380" width="15.28515625" style="2" customWidth="1"/>
    <col min="5381" max="5381" width="13.5703125" style="2" customWidth="1"/>
    <col min="5382" max="5632" width="9.140625" style="2"/>
    <col min="5633" max="5633" width="14.5703125" style="2" customWidth="1"/>
    <col min="5634" max="5634" width="33" style="2" customWidth="1"/>
    <col min="5635" max="5635" width="16" style="2" customWidth="1"/>
    <col min="5636" max="5636" width="15.28515625" style="2" customWidth="1"/>
    <col min="5637" max="5637" width="13.5703125" style="2" customWidth="1"/>
    <col min="5638" max="5888" width="9.140625" style="2"/>
    <col min="5889" max="5889" width="14.5703125" style="2" customWidth="1"/>
    <col min="5890" max="5890" width="33" style="2" customWidth="1"/>
    <col min="5891" max="5891" width="16" style="2" customWidth="1"/>
    <col min="5892" max="5892" width="15.28515625" style="2" customWidth="1"/>
    <col min="5893" max="5893" width="13.5703125" style="2" customWidth="1"/>
    <col min="5894" max="6144" width="9.140625" style="2"/>
    <col min="6145" max="6145" width="14.5703125" style="2" customWidth="1"/>
    <col min="6146" max="6146" width="33" style="2" customWidth="1"/>
    <col min="6147" max="6147" width="16" style="2" customWidth="1"/>
    <col min="6148" max="6148" width="15.28515625" style="2" customWidth="1"/>
    <col min="6149" max="6149" width="13.5703125" style="2" customWidth="1"/>
    <col min="6150" max="6400" width="9.140625" style="2"/>
    <col min="6401" max="6401" width="14.5703125" style="2" customWidth="1"/>
    <col min="6402" max="6402" width="33" style="2" customWidth="1"/>
    <col min="6403" max="6403" width="16" style="2" customWidth="1"/>
    <col min="6404" max="6404" width="15.28515625" style="2" customWidth="1"/>
    <col min="6405" max="6405" width="13.5703125" style="2" customWidth="1"/>
    <col min="6406" max="6656" width="9.140625" style="2"/>
    <col min="6657" max="6657" width="14.5703125" style="2" customWidth="1"/>
    <col min="6658" max="6658" width="33" style="2" customWidth="1"/>
    <col min="6659" max="6659" width="16" style="2" customWidth="1"/>
    <col min="6660" max="6660" width="15.28515625" style="2" customWidth="1"/>
    <col min="6661" max="6661" width="13.5703125" style="2" customWidth="1"/>
    <col min="6662" max="6912" width="9.140625" style="2"/>
    <col min="6913" max="6913" width="14.5703125" style="2" customWidth="1"/>
    <col min="6914" max="6914" width="33" style="2" customWidth="1"/>
    <col min="6915" max="6915" width="16" style="2" customWidth="1"/>
    <col min="6916" max="6916" width="15.28515625" style="2" customWidth="1"/>
    <col min="6917" max="6917" width="13.5703125" style="2" customWidth="1"/>
    <col min="6918" max="7168" width="9.140625" style="2"/>
    <col min="7169" max="7169" width="14.5703125" style="2" customWidth="1"/>
    <col min="7170" max="7170" width="33" style="2" customWidth="1"/>
    <col min="7171" max="7171" width="16" style="2" customWidth="1"/>
    <col min="7172" max="7172" width="15.28515625" style="2" customWidth="1"/>
    <col min="7173" max="7173" width="13.5703125" style="2" customWidth="1"/>
    <col min="7174" max="7424" width="9.140625" style="2"/>
    <col min="7425" max="7425" width="14.5703125" style="2" customWidth="1"/>
    <col min="7426" max="7426" width="33" style="2" customWidth="1"/>
    <col min="7427" max="7427" width="16" style="2" customWidth="1"/>
    <col min="7428" max="7428" width="15.28515625" style="2" customWidth="1"/>
    <col min="7429" max="7429" width="13.5703125" style="2" customWidth="1"/>
    <col min="7430" max="7680" width="9.140625" style="2"/>
    <col min="7681" max="7681" width="14.5703125" style="2" customWidth="1"/>
    <col min="7682" max="7682" width="33" style="2" customWidth="1"/>
    <col min="7683" max="7683" width="16" style="2" customWidth="1"/>
    <col min="7684" max="7684" width="15.28515625" style="2" customWidth="1"/>
    <col min="7685" max="7685" width="13.5703125" style="2" customWidth="1"/>
    <col min="7686" max="7936" width="9.140625" style="2"/>
    <col min="7937" max="7937" width="14.5703125" style="2" customWidth="1"/>
    <col min="7938" max="7938" width="33" style="2" customWidth="1"/>
    <col min="7939" max="7939" width="16" style="2" customWidth="1"/>
    <col min="7940" max="7940" width="15.28515625" style="2" customWidth="1"/>
    <col min="7941" max="7941" width="13.5703125" style="2" customWidth="1"/>
    <col min="7942" max="8192" width="9.140625" style="2"/>
    <col min="8193" max="8193" width="14.5703125" style="2" customWidth="1"/>
    <col min="8194" max="8194" width="33" style="2" customWidth="1"/>
    <col min="8195" max="8195" width="16" style="2" customWidth="1"/>
    <col min="8196" max="8196" width="15.28515625" style="2" customWidth="1"/>
    <col min="8197" max="8197" width="13.5703125" style="2" customWidth="1"/>
    <col min="8198" max="8448" width="9.140625" style="2"/>
    <col min="8449" max="8449" width="14.5703125" style="2" customWidth="1"/>
    <col min="8450" max="8450" width="33" style="2" customWidth="1"/>
    <col min="8451" max="8451" width="16" style="2" customWidth="1"/>
    <col min="8452" max="8452" width="15.28515625" style="2" customWidth="1"/>
    <col min="8453" max="8453" width="13.5703125" style="2" customWidth="1"/>
    <col min="8454" max="8704" width="9.140625" style="2"/>
    <col min="8705" max="8705" width="14.5703125" style="2" customWidth="1"/>
    <col min="8706" max="8706" width="33" style="2" customWidth="1"/>
    <col min="8707" max="8707" width="16" style="2" customWidth="1"/>
    <col min="8708" max="8708" width="15.28515625" style="2" customWidth="1"/>
    <col min="8709" max="8709" width="13.5703125" style="2" customWidth="1"/>
    <col min="8710" max="8960" width="9.140625" style="2"/>
    <col min="8961" max="8961" width="14.5703125" style="2" customWidth="1"/>
    <col min="8962" max="8962" width="33" style="2" customWidth="1"/>
    <col min="8963" max="8963" width="16" style="2" customWidth="1"/>
    <col min="8964" max="8964" width="15.28515625" style="2" customWidth="1"/>
    <col min="8965" max="8965" width="13.5703125" style="2" customWidth="1"/>
    <col min="8966" max="9216" width="9.140625" style="2"/>
    <col min="9217" max="9217" width="14.5703125" style="2" customWidth="1"/>
    <col min="9218" max="9218" width="33" style="2" customWidth="1"/>
    <col min="9219" max="9219" width="16" style="2" customWidth="1"/>
    <col min="9220" max="9220" width="15.28515625" style="2" customWidth="1"/>
    <col min="9221" max="9221" width="13.5703125" style="2" customWidth="1"/>
    <col min="9222" max="9472" width="9.140625" style="2"/>
    <col min="9473" max="9473" width="14.5703125" style="2" customWidth="1"/>
    <col min="9474" max="9474" width="33" style="2" customWidth="1"/>
    <col min="9475" max="9475" width="16" style="2" customWidth="1"/>
    <col min="9476" max="9476" width="15.28515625" style="2" customWidth="1"/>
    <col min="9477" max="9477" width="13.5703125" style="2" customWidth="1"/>
    <col min="9478" max="9728" width="9.140625" style="2"/>
    <col min="9729" max="9729" width="14.5703125" style="2" customWidth="1"/>
    <col min="9730" max="9730" width="33" style="2" customWidth="1"/>
    <col min="9731" max="9731" width="16" style="2" customWidth="1"/>
    <col min="9732" max="9732" width="15.28515625" style="2" customWidth="1"/>
    <col min="9733" max="9733" width="13.5703125" style="2" customWidth="1"/>
    <col min="9734" max="9984" width="9.140625" style="2"/>
    <col min="9985" max="9985" width="14.5703125" style="2" customWidth="1"/>
    <col min="9986" max="9986" width="33" style="2" customWidth="1"/>
    <col min="9987" max="9987" width="16" style="2" customWidth="1"/>
    <col min="9988" max="9988" width="15.28515625" style="2" customWidth="1"/>
    <col min="9989" max="9989" width="13.5703125" style="2" customWidth="1"/>
    <col min="9990" max="10240" width="9.140625" style="2"/>
    <col min="10241" max="10241" width="14.5703125" style="2" customWidth="1"/>
    <col min="10242" max="10242" width="33" style="2" customWidth="1"/>
    <col min="10243" max="10243" width="16" style="2" customWidth="1"/>
    <col min="10244" max="10244" width="15.28515625" style="2" customWidth="1"/>
    <col min="10245" max="10245" width="13.5703125" style="2" customWidth="1"/>
    <col min="10246" max="10496" width="9.140625" style="2"/>
    <col min="10497" max="10497" width="14.5703125" style="2" customWidth="1"/>
    <col min="10498" max="10498" width="33" style="2" customWidth="1"/>
    <col min="10499" max="10499" width="16" style="2" customWidth="1"/>
    <col min="10500" max="10500" width="15.28515625" style="2" customWidth="1"/>
    <col min="10501" max="10501" width="13.5703125" style="2" customWidth="1"/>
    <col min="10502" max="10752" width="9.140625" style="2"/>
    <col min="10753" max="10753" width="14.5703125" style="2" customWidth="1"/>
    <col min="10754" max="10754" width="33" style="2" customWidth="1"/>
    <col min="10755" max="10755" width="16" style="2" customWidth="1"/>
    <col min="10756" max="10756" width="15.28515625" style="2" customWidth="1"/>
    <col min="10757" max="10757" width="13.5703125" style="2" customWidth="1"/>
    <col min="10758" max="11008" width="9.140625" style="2"/>
    <col min="11009" max="11009" width="14.5703125" style="2" customWidth="1"/>
    <col min="11010" max="11010" width="33" style="2" customWidth="1"/>
    <col min="11011" max="11011" width="16" style="2" customWidth="1"/>
    <col min="11012" max="11012" width="15.28515625" style="2" customWidth="1"/>
    <col min="11013" max="11013" width="13.5703125" style="2" customWidth="1"/>
    <col min="11014" max="11264" width="9.140625" style="2"/>
    <col min="11265" max="11265" width="14.5703125" style="2" customWidth="1"/>
    <col min="11266" max="11266" width="33" style="2" customWidth="1"/>
    <col min="11267" max="11267" width="16" style="2" customWidth="1"/>
    <col min="11268" max="11268" width="15.28515625" style="2" customWidth="1"/>
    <col min="11269" max="11269" width="13.5703125" style="2" customWidth="1"/>
    <col min="11270" max="11520" width="9.140625" style="2"/>
    <col min="11521" max="11521" width="14.5703125" style="2" customWidth="1"/>
    <col min="11522" max="11522" width="33" style="2" customWidth="1"/>
    <col min="11523" max="11523" width="16" style="2" customWidth="1"/>
    <col min="11524" max="11524" width="15.28515625" style="2" customWidth="1"/>
    <col min="11525" max="11525" width="13.5703125" style="2" customWidth="1"/>
    <col min="11526" max="11776" width="9.140625" style="2"/>
    <col min="11777" max="11777" width="14.5703125" style="2" customWidth="1"/>
    <col min="11778" max="11778" width="33" style="2" customWidth="1"/>
    <col min="11779" max="11779" width="16" style="2" customWidth="1"/>
    <col min="11780" max="11780" width="15.28515625" style="2" customWidth="1"/>
    <col min="11781" max="11781" width="13.5703125" style="2" customWidth="1"/>
    <col min="11782" max="12032" width="9.140625" style="2"/>
    <col min="12033" max="12033" width="14.5703125" style="2" customWidth="1"/>
    <col min="12034" max="12034" width="33" style="2" customWidth="1"/>
    <col min="12035" max="12035" width="16" style="2" customWidth="1"/>
    <col min="12036" max="12036" width="15.28515625" style="2" customWidth="1"/>
    <col min="12037" max="12037" width="13.5703125" style="2" customWidth="1"/>
    <col min="12038" max="12288" width="9.140625" style="2"/>
    <col min="12289" max="12289" width="14.5703125" style="2" customWidth="1"/>
    <col min="12290" max="12290" width="33" style="2" customWidth="1"/>
    <col min="12291" max="12291" width="16" style="2" customWidth="1"/>
    <col min="12292" max="12292" width="15.28515625" style="2" customWidth="1"/>
    <col min="12293" max="12293" width="13.5703125" style="2" customWidth="1"/>
    <col min="12294" max="12544" width="9.140625" style="2"/>
    <col min="12545" max="12545" width="14.5703125" style="2" customWidth="1"/>
    <col min="12546" max="12546" width="33" style="2" customWidth="1"/>
    <col min="12547" max="12547" width="16" style="2" customWidth="1"/>
    <col min="12548" max="12548" width="15.28515625" style="2" customWidth="1"/>
    <col min="12549" max="12549" width="13.5703125" style="2" customWidth="1"/>
    <col min="12550" max="12800" width="9.140625" style="2"/>
    <col min="12801" max="12801" width="14.5703125" style="2" customWidth="1"/>
    <col min="12802" max="12802" width="33" style="2" customWidth="1"/>
    <col min="12803" max="12803" width="16" style="2" customWidth="1"/>
    <col min="12804" max="12804" width="15.28515625" style="2" customWidth="1"/>
    <col min="12805" max="12805" width="13.5703125" style="2" customWidth="1"/>
    <col min="12806" max="13056" width="9.140625" style="2"/>
    <col min="13057" max="13057" width="14.5703125" style="2" customWidth="1"/>
    <col min="13058" max="13058" width="33" style="2" customWidth="1"/>
    <col min="13059" max="13059" width="16" style="2" customWidth="1"/>
    <col min="13060" max="13060" width="15.28515625" style="2" customWidth="1"/>
    <col min="13061" max="13061" width="13.5703125" style="2" customWidth="1"/>
    <col min="13062" max="13312" width="9.140625" style="2"/>
    <col min="13313" max="13313" width="14.5703125" style="2" customWidth="1"/>
    <col min="13314" max="13314" width="33" style="2" customWidth="1"/>
    <col min="13315" max="13315" width="16" style="2" customWidth="1"/>
    <col min="13316" max="13316" width="15.28515625" style="2" customWidth="1"/>
    <col min="13317" max="13317" width="13.5703125" style="2" customWidth="1"/>
    <col min="13318" max="13568" width="9.140625" style="2"/>
    <col min="13569" max="13569" width="14.5703125" style="2" customWidth="1"/>
    <col min="13570" max="13570" width="33" style="2" customWidth="1"/>
    <col min="13571" max="13571" width="16" style="2" customWidth="1"/>
    <col min="13572" max="13572" width="15.28515625" style="2" customWidth="1"/>
    <col min="13573" max="13573" width="13.5703125" style="2" customWidth="1"/>
    <col min="13574" max="13824" width="9.140625" style="2"/>
    <col min="13825" max="13825" width="14.5703125" style="2" customWidth="1"/>
    <col min="13826" max="13826" width="33" style="2" customWidth="1"/>
    <col min="13827" max="13827" width="16" style="2" customWidth="1"/>
    <col min="13828" max="13828" width="15.28515625" style="2" customWidth="1"/>
    <col min="13829" max="13829" width="13.5703125" style="2" customWidth="1"/>
    <col min="13830" max="14080" width="9.140625" style="2"/>
    <col min="14081" max="14081" width="14.5703125" style="2" customWidth="1"/>
    <col min="14082" max="14082" width="33" style="2" customWidth="1"/>
    <col min="14083" max="14083" width="16" style="2" customWidth="1"/>
    <col min="14084" max="14084" width="15.28515625" style="2" customWidth="1"/>
    <col min="14085" max="14085" width="13.5703125" style="2" customWidth="1"/>
    <col min="14086" max="14336" width="9.140625" style="2"/>
    <col min="14337" max="14337" width="14.5703125" style="2" customWidth="1"/>
    <col min="14338" max="14338" width="33" style="2" customWidth="1"/>
    <col min="14339" max="14339" width="16" style="2" customWidth="1"/>
    <col min="14340" max="14340" width="15.28515625" style="2" customWidth="1"/>
    <col min="14341" max="14341" width="13.5703125" style="2" customWidth="1"/>
    <col min="14342" max="14592" width="9.140625" style="2"/>
    <col min="14593" max="14593" width="14.5703125" style="2" customWidth="1"/>
    <col min="14594" max="14594" width="33" style="2" customWidth="1"/>
    <col min="14595" max="14595" width="16" style="2" customWidth="1"/>
    <col min="14596" max="14596" width="15.28515625" style="2" customWidth="1"/>
    <col min="14597" max="14597" width="13.5703125" style="2" customWidth="1"/>
    <col min="14598" max="14848" width="9.140625" style="2"/>
    <col min="14849" max="14849" width="14.5703125" style="2" customWidth="1"/>
    <col min="14850" max="14850" width="33" style="2" customWidth="1"/>
    <col min="14851" max="14851" width="16" style="2" customWidth="1"/>
    <col min="14852" max="14852" width="15.28515625" style="2" customWidth="1"/>
    <col min="14853" max="14853" width="13.5703125" style="2" customWidth="1"/>
    <col min="14854" max="15104" width="9.140625" style="2"/>
    <col min="15105" max="15105" width="14.5703125" style="2" customWidth="1"/>
    <col min="15106" max="15106" width="33" style="2" customWidth="1"/>
    <col min="15107" max="15107" width="16" style="2" customWidth="1"/>
    <col min="15108" max="15108" width="15.28515625" style="2" customWidth="1"/>
    <col min="15109" max="15109" width="13.5703125" style="2" customWidth="1"/>
    <col min="15110" max="15360" width="9.140625" style="2"/>
    <col min="15361" max="15361" width="14.5703125" style="2" customWidth="1"/>
    <col min="15362" max="15362" width="33" style="2" customWidth="1"/>
    <col min="15363" max="15363" width="16" style="2" customWidth="1"/>
    <col min="15364" max="15364" width="15.28515625" style="2" customWidth="1"/>
    <col min="15365" max="15365" width="13.5703125" style="2" customWidth="1"/>
    <col min="15366" max="15616" width="9.140625" style="2"/>
    <col min="15617" max="15617" width="14.5703125" style="2" customWidth="1"/>
    <col min="15618" max="15618" width="33" style="2" customWidth="1"/>
    <col min="15619" max="15619" width="16" style="2" customWidth="1"/>
    <col min="15620" max="15620" width="15.28515625" style="2" customWidth="1"/>
    <col min="15621" max="15621" width="13.5703125" style="2" customWidth="1"/>
    <col min="15622" max="15872" width="9.140625" style="2"/>
    <col min="15873" max="15873" width="14.5703125" style="2" customWidth="1"/>
    <col min="15874" max="15874" width="33" style="2" customWidth="1"/>
    <col min="15875" max="15875" width="16" style="2" customWidth="1"/>
    <col min="15876" max="15876" width="15.28515625" style="2" customWidth="1"/>
    <col min="15877" max="15877" width="13.5703125" style="2" customWidth="1"/>
    <col min="15878" max="16128" width="9.140625" style="2"/>
    <col min="16129" max="16129" width="14.5703125" style="2" customWidth="1"/>
    <col min="16130" max="16130" width="33" style="2" customWidth="1"/>
    <col min="16131" max="16131" width="16" style="2" customWidth="1"/>
    <col min="16132" max="16132" width="15.28515625" style="2" customWidth="1"/>
    <col min="16133" max="16133" width="13.5703125" style="2" customWidth="1"/>
    <col min="16134" max="16384" width="9.140625" style="2"/>
  </cols>
  <sheetData>
    <row r="1" spans="1:7" s="17" customFormat="1" ht="33.75" customHeight="1" x14ac:dyDescent="0.2">
      <c r="A1" s="184" t="s">
        <v>637</v>
      </c>
      <c r="B1" s="306" t="s">
        <v>235</v>
      </c>
      <c r="C1" s="306"/>
      <c r="D1" s="306"/>
      <c r="E1" s="30"/>
      <c r="F1" s="30"/>
      <c r="G1" s="30"/>
    </row>
    <row r="2" spans="1:7" s="17" customFormat="1" ht="45" x14ac:dyDescent="0.2">
      <c r="A2" s="279" t="s">
        <v>130</v>
      </c>
      <c r="B2" s="280"/>
      <c r="C2" s="173" t="s">
        <v>236</v>
      </c>
      <c r="D2" s="173" t="s">
        <v>237</v>
      </c>
      <c r="E2" s="31"/>
    </row>
    <row r="3" spans="1:7" s="13" customFormat="1" ht="20.100000000000001" customHeight="1" x14ac:dyDescent="0.25">
      <c r="A3" s="301" t="s">
        <v>190</v>
      </c>
      <c r="B3" s="302"/>
      <c r="C3" s="109">
        <v>59</v>
      </c>
      <c r="D3" s="110">
        <f>C3/80</f>
        <v>0.73750000000000004</v>
      </c>
      <c r="E3" s="27"/>
    </row>
    <row r="4" spans="1:7" s="13" customFormat="1" ht="20.100000000000001" customHeight="1" x14ac:dyDescent="0.25">
      <c r="A4" s="303" t="s">
        <v>162</v>
      </c>
      <c r="B4" s="304"/>
      <c r="C4" s="109">
        <v>33</v>
      </c>
      <c r="D4" s="110">
        <f t="shared" ref="D4:D52" si="0">C4/80</f>
        <v>0.41249999999999998</v>
      </c>
      <c r="E4" s="27"/>
    </row>
    <row r="5" spans="1:7" s="13" customFormat="1" ht="20.100000000000001" customHeight="1" x14ac:dyDescent="0.25">
      <c r="A5" s="303" t="s">
        <v>580</v>
      </c>
      <c r="B5" s="304"/>
      <c r="C5" s="109">
        <v>32</v>
      </c>
      <c r="D5" s="110">
        <f t="shared" si="0"/>
        <v>0.4</v>
      </c>
      <c r="E5" s="27"/>
    </row>
    <row r="6" spans="1:7" s="13" customFormat="1" ht="20.100000000000001" customHeight="1" x14ac:dyDescent="0.25">
      <c r="A6" s="303" t="s">
        <v>217</v>
      </c>
      <c r="B6" s="304"/>
      <c r="C6" s="109">
        <v>30</v>
      </c>
      <c r="D6" s="110">
        <f t="shared" si="0"/>
        <v>0.375</v>
      </c>
      <c r="E6" s="27"/>
    </row>
    <row r="7" spans="1:7" s="13" customFormat="1" ht="20.100000000000001" customHeight="1" x14ac:dyDescent="0.25">
      <c r="A7" s="303" t="s">
        <v>616</v>
      </c>
      <c r="B7" s="304"/>
      <c r="C7" s="109">
        <v>29</v>
      </c>
      <c r="D7" s="110">
        <f t="shared" si="0"/>
        <v>0.36249999999999999</v>
      </c>
      <c r="E7" s="27"/>
    </row>
    <row r="8" spans="1:7" s="13" customFormat="1" ht="20.100000000000001" customHeight="1" x14ac:dyDescent="0.25">
      <c r="A8" s="303" t="s">
        <v>212</v>
      </c>
      <c r="B8" s="304"/>
      <c r="C8" s="109">
        <v>27</v>
      </c>
      <c r="D8" s="110">
        <f t="shared" si="0"/>
        <v>0.33750000000000002</v>
      </c>
      <c r="E8" s="27"/>
    </row>
    <row r="9" spans="1:7" s="13" customFormat="1" ht="20.100000000000001" customHeight="1" x14ac:dyDescent="0.25">
      <c r="A9" s="303" t="s">
        <v>140</v>
      </c>
      <c r="B9" s="304"/>
      <c r="C9" s="109">
        <v>16</v>
      </c>
      <c r="D9" s="110">
        <f t="shared" si="0"/>
        <v>0.2</v>
      </c>
      <c r="E9" s="27"/>
    </row>
    <row r="10" spans="1:7" s="13" customFormat="1" ht="20.100000000000001" customHeight="1" x14ac:dyDescent="0.25">
      <c r="A10" s="303" t="s">
        <v>166</v>
      </c>
      <c r="B10" s="304"/>
      <c r="C10" s="109">
        <v>15</v>
      </c>
      <c r="D10" s="110">
        <f t="shared" si="0"/>
        <v>0.1875</v>
      </c>
      <c r="E10" s="27"/>
    </row>
    <row r="11" spans="1:7" s="13" customFormat="1" ht="20.100000000000001" customHeight="1" x14ac:dyDescent="0.25">
      <c r="A11" s="301" t="s">
        <v>219</v>
      </c>
      <c r="B11" s="302"/>
      <c r="C11" s="109">
        <v>14</v>
      </c>
      <c r="D11" s="110">
        <f t="shared" si="0"/>
        <v>0.17499999999999999</v>
      </c>
      <c r="E11" s="27"/>
    </row>
    <row r="12" spans="1:7" s="13" customFormat="1" ht="20.100000000000001" customHeight="1" x14ac:dyDescent="0.25">
      <c r="A12" s="303" t="s">
        <v>154</v>
      </c>
      <c r="B12" s="304"/>
      <c r="C12" s="109">
        <v>13</v>
      </c>
      <c r="D12" s="110">
        <f t="shared" si="0"/>
        <v>0.16250000000000001</v>
      </c>
      <c r="E12" s="27"/>
    </row>
    <row r="13" spans="1:7" s="13" customFormat="1" ht="20.100000000000001" customHeight="1" x14ac:dyDescent="0.25">
      <c r="A13" s="303" t="s">
        <v>138</v>
      </c>
      <c r="B13" s="304"/>
      <c r="C13" s="109">
        <v>12</v>
      </c>
      <c r="D13" s="110">
        <f t="shared" si="0"/>
        <v>0.15</v>
      </c>
      <c r="E13" s="27"/>
    </row>
    <row r="14" spans="1:7" s="13" customFormat="1" ht="20.100000000000001" customHeight="1" x14ac:dyDescent="0.25">
      <c r="A14" s="303" t="s">
        <v>170</v>
      </c>
      <c r="B14" s="304"/>
      <c r="C14" s="109">
        <v>10</v>
      </c>
      <c r="D14" s="110">
        <f t="shared" si="0"/>
        <v>0.125</v>
      </c>
      <c r="E14" s="27"/>
    </row>
    <row r="15" spans="1:7" s="13" customFormat="1" ht="20.100000000000001" customHeight="1" x14ac:dyDescent="0.25">
      <c r="A15" s="301" t="s">
        <v>178</v>
      </c>
      <c r="B15" s="302"/>
      <c r="C15" s="109">
        <v>10</v>
      </c>
      <c r="D15" s="110">
        <f t="shared" si="0"/>
        <v>0.125</v>
      </c>
      <c r="E15" s="27"/>
    </row>
    <row r="16" spans="1:7" s="13" customFormat="1" ht="20.100000000000001" customHeight="1" x14ac:dyDescent="0.25">
      <c r="A16" s="301" t="s">
        <v>186</v>
      </c>
      <c r="B16" s="302"/>
      <c r="C16" s="109">
        <v>10</v>
      </c>
      <c r="D16" s="110">
        <f t="shared" si="0"/>
        <v>0.125</v>
      </c>
      <c r="E16" s="27"/>
    </row>
    <row r="17" spans="1:5" s="13" customFormat="1" ht="20.100000000000001" customHeight="1" x14ac:dyDescent="0.25">
      <c r="A17" s="303" t="s">
        <v>172</v>
      </c>
      <c r="B17" s="304"/>
      <c r="C17" s="109">
        <v>9</v>
      </c>
      <c r="D17" s="110">
        <f t="shared" si="0"/>
        <v>0.1125</v>
      </c>
      <c r="E17" s="27"/>
    </row>
    <row r="18" spans="1:5" s="13" customFormat="1" ht="20.100000000000001" customHeight="1" x14ac:dyDescent="0.25">
      <c r="A18" s="303" t="s">
        <v>156</v>
      </c>
      <c r="B18" s="304"/>
      <c r="C18" s="109">
        <v>8</v>
      </c>
      <c r="D18" s="110">
        <f t="shared" si="0"/>
        <v>0.1</v>
      </c>
      <c r="E18" s="27"/>
    </row>
    <row r="19" spans="1:5" s="13" customFormat="1" ht="20.100000000000001" customHeight="1" x14ac:dyDescent="0.25">
      <c r="A19" s="303" t="s">
        <v>188</v>
      </c>
      <c r="B19" s="304"/>
      <c r="C19" s="109">
        <v>8</v>
      </c>
      <c r="D19" s="110">
        <f t="shared" si="0"/>
        <v>0.1</v>
      </c>
      <c r="E19" s="27"/>
    </row>
    <row r="20" spans="1:5" s="13" customFormat="1" ht="20.100000000000001" customHeight="1" x14ac:dyDescent="0.25">
      <c r="A20" s="301" t="s">
        <v>144</v>
      </c>
      <c r="B20" s="302"/>
      <c r="C20" s="109">
        <v>7</v>
      </c>
      <c r="D20" s="110">
        <f t="shared" si="0"/>
        <v>8.7499999999999994E-2</v>
      </c>
      <c r="E20" s="27"/>
    </row>
    <row r="21" spans="1:5" s="13" customFormat="1" ht="20.100000000000001" customHeight="1" x14ac:dyDescent="0.25">
      <c r="A21" s="303" t="s">
        <v>586</v>
      </c>
      <c r="B21" s="304"/>
      <c r="C21" s="109">
        <v>4</v>
      </c>
      <c r="D21" s="110">
        <f t="shared" si="0"/>
        <v>0.05</v>
      </c>
      <c r="E21" s="27"/>
    </row>
    <row r="22" spans="1:5" s="13" customFormat="1" ht="20.100000000000001" customHeight="1" x14ac:dyDescent="0.25">
      <c r="A22" s="303" t="s">
        <v>194</v>
      </c>
      <c r="B22" s="304"/>
      <c r="C22" s="109">
        <v>4</v>
      </c>
      <c r="D22" s="110">
        <f t="shared" si="0"/>
        <v>0.05</v>
      </c>
      <c r="E22" s="27"/>
    </row>
    <row r="23" spans="1:5" s="13" customFormat="1" ht="20.100000000000001" customHeight="1" x14ac:dyDescent="0.25">
      <c r="A23" s="303" t="s">
        <v>588</v>
      </c>
      <c r="B23" s="304"/>
      <c r="C23" s="109">
        <v>3</v>
      </c>
      <c r="D23" s="110">
        <f t="shared" si="0"/>
        <v>3.7499999999999999E-2</v>
      </c>
      <c r="E23" s="27"/>
    </row>
    <row r="24" spans="1:5" s="13" customFormat="1" ht="20.100000000000001" customHeight="1" x14ac:dyDescent="0.25">
      <c r="A24" s="303" t="s">
        <v>617</v>
      </c>
      <c r="B24" s="304"/>
      <c r="C24" s="109">
        <v>3</v>
      </c>
      <c r="D24" s="110">
        <f t="shared" si="0"/>
        <v>3.7499999999999999E-2</v>
      </c>
      <c r="E24" s="27"/>
    </row>
    <row r="25" spans="1:5" s="13" customFormat="1" ht="20.100000000000001" customHeight="1" x14ac:dyDescent="0.25">
      <c r="A25" s="303" t="s">
        <v>593</v>
      </c>
      <c r="B25" s="304"/>
      <c r="C25" s="109">
        <v>3</v>
      </c>
      <c r="D25" s="110">
        <f t="shared" si="0"/>
        <v>3.7499999999999999E-2</v>
      </c>
      <c r="E25" s="27"/>
    </row>
    <row r="26" spans="1:5" s="13" customFormat="1" ht="20.100000000000001" customHeight="1" x14ac:dyDescent="0.25">
      <c r="A26" s="303" t="s">
        <v>605</v>
      </c>
      <c r="B26" s="304"/>
      <c r="C26" s="109">
        <v>3</v>
      </c>
      <c r="D26" s="110">
        <f t="shared" si="0"/>
        <v>3.7499999999999999E-2</v>
      </c>
      <c r="E26" s="27"/>
    </row>
    <row r="27" spans="1:5" s="13" customFormat="1" ht="20.100000000000001" customHeight="1" x14ac:dyDescent="0.25">
      <c r="A27" s="303" t="s">
        <v>160</v>
      </c>
      <c r="B27" s="304"/>
      <c r="C27" s="109">
        <v>2</v>
      </c>
      <c r="D27" s="110">
        <f t="shared" si="0"/>
        <v>2.5000000000000001E-2</v>
      </c>
      <c r="E27" s="27"/>
    </row>
    <row r="28" spans="1:5" s="13" customFormat="1" ht="20.100000000000001" customHeight="1" x14ac:dyDescent="0.25">
      <c r="A28" s="303" t="s">
        <v>168</v>
      </c>
      <c r="B28" s="304"/>
      <c r="C28" s="109">
        <v>2</v>
      </c>
      <c r="D28" s="110">
        <f t="shared" si="0"/>
        <v>2.5000000000000001E-2</v>
      </c>
      <c r="E28" s="27"/>
    </row>
    <row r="29" spans="1:5" s="13" customFormat="1" ht="20.100000000000001" customHeight="1" x14ac:dyDescent="0.25">
      <c r="A29" s="303" t="s">
        <v>174</v>
      </c>
      <c r="B29" s="304"/>
      <c r="C29" s="109">
        <v>2</v>
      </c>
      <c r="D29" s="110">
        <f t="shared" si="0"/>
        <v>2.5000000000000001E-2</v>
      </c>
      <c r="E29" s="27"/>
    </row>
    <row r="30" spans="1:5" s="13" customFormat="1" ht="20.100000000000001" customHeight="1" x14ac:dyDescent="0.25">
      <c r="A30" s="303" t="s">
        <v>180</v>
      </c>
      <c r="B30" s="304"/>
      <c r="C30" s="109">
        <v>2</v>
      </c>
      <c r="D30" s="110">
        <f t="shared" si="0"/>
        <v>2.5000000000000001E-2</v>
      </c>
      <c r="E30" s="27"/>
    </row>
    <row r="31" spans="1:5" s="13" customFormat="1" ht="20.100000000000001" customHeight="1" x14ac:dyDescent="0.25">
      <c r="A31" s="301" t="s">
        <v>184</v>
      </c>
      <c r="B31" s="302"/>
      <c r="C31" s="109">
        <v>2</v>
      </c>
      <c r="D31" s="110">
        <f t="shared" si="0"/>
        <v>2.5000000000000001E-2</v>
      </c>
      <c r="E31" s="27"/>
    </row>
    <row r="32" spans="1:5" s="13" customFormat="1" ht="20.100000000000001" customHeight="1" x14ac:dyDescent="0.25">
      <c r="A32" s="303" t="s">
        <v>192</v>
      </c>
      <c r="B32" s="304"/>
      <c r="C32" s="109">
        <v>2</v>
      </c>
      <c r="D32" s="110">
        <f t="shared" si="0"/>
        <v>2.5000000000000001E-2</v>
      </c>
      <c r="E32" s="27"/>
    </row>
    <row r="33" spans="1:5" s="13" customFormat="1" ht="20.100000000000001" customHeight="1" x14ac:dyDescent="0.25">
      <c r="A33" s="303" t="s">
        <v>608</v>
      </c>
      <c r="B33" s="304"/>
      <c r="C33" s="109">
        <v>2</v>
      </c>
      <c r="D33" s="110">
        <f t="shared" si="0"/>
        <v>2.5000000000000001E-2</v>
      </c>
      <c r="E33" s="27"/>
    </row>
    <row r="34" spans="1:5" s="13" customFormat="1" ht="20.100000000000001" customHeight="1" x14ac:dyDescent="0.25">
      <c r="A34" s="303" t="s">
        <v>143</v>
      </c>
      <c r="B34" s="304"/>
      <c r="C34" s="109">
        <v>1</v>
      </c>
      <c r="D34" s="110">
        <f t="shared" si="0"/>
        <v>1.2500000000000001E-2</v>
      </c>
      <c r="E34" s="27"/>
    </row>
    <row r="35" spans="1:5" s="13" customFormat="1" ht="20.100000000000001" customHeight="1" x14ac:dyDescent="0.25">
      <c r="A35" s="303" t="s">
        <v>571</v>
      </c>
      <c r="B35" s="304"/>
      <c r="C35" s="109">
        <v>1</v>
      </c>
      <c r="D35" s="110">
        <f t="shared" si="0"/>
        <v>1.2500000000000001E-2</v>
      </c>
      <c r="E35" s="27"/>
    </row>
    <row r="36" spans="1:5" s="13" customFormat="1" ht="20.100000000000001" customHeight="1" x14ac:dyDescent="0.25">
      <c r="A36" s="303" t="s">
        <v>572</v>
      </c>
      <c r="B36" s="304"/>
      <c r="C36" s="109">
        <v>1</v>
      </c>
      <c r="D36" s="110">
        <f t="shared" si="0"/>
        <v>1.2500000000000001E-2</v>
      </c>
      <c r="E36" s="27"/>
    </row>
    <row r="37" spans="1:5" s="13" customFormat="1" ht="20.100000000000001" customHeight="1" x14ac:dyDescent="0.25">
      <c r="A37" s="303" t="s">
        <v>244</v>
      </c>
      <c r="B37" s="304"/>
      <c r="C37" s="109">
        <v>1</v>
      </c>
      <c r="D37" s="110">
        <f t="shared" si="0"/>
        <v>1.2500000000000001E-2</v>
      </c>
      <c r="E37" s="27"/>
    </row>
    <row r="38" spans="1:5" s="13" customFormat="1" ht="20.100000000000001" customHeight="1" x14ac:dyDescent="0.25">
      <c r="A38" s="303" t="s">
        <v>575</v>
      </c>
      <c r="B38" s="304"/>
      <c r="C38" s="109">
        <v>1</v>
      </c>
      <c r="D38" s="110">
        <f t="shared" si="0"/>
        <v>1.2500000000000001E-2</v>
      </c>
      <c r="E38" s="27"/>
    </row>
    <row r="39" spans="1:5" s="13" customFormat="1" ht="20.100000000000001" customHeight="1" x14ac:dyDescent="0.25">
      <c r="A39" s="303" t="s">
        <v>577</v>
      </c>
      <c r="B39" s="304"/>
      <c r="C39" s="109">
        <v>1</v>
      </c>
      <c r="D39" s="110">
        <f t="shared" si="0"/>
        <v>1.2500000000000001E-2</v>
      </c>
      <c r="E39" s="27"/>
    </row>
    <row r="40" spans="1:5" s="13" customFormat="1" ht="20.100000000000001" customHeight="1" x14ac:dyDescent="0.25">
      <c r="A40" s="303" t="s">
        <v>581</v>
      </c>
      <c r="B40" s="304"/>
      <c r="C40" s="109">
        <v>1</v>
      </c>
      <c r="D40" s="110">
        <f t="shared" si="0"/>
        <v>1.2500000000000001E-2</v>
      </c>
      <c r="E40" s="27"/>
    </row>
    <row r="41" spans="1:5" s="13" customFormat="1" ht="20.100000000000001" customHeight="1" x14ac:dyDescent="0.25">
      <c r="A41" s="303" t="s">
        <v>583</v>
      </c>
      <c r="B41" s="304"/>
      <c r="C41" s="109">
        <v>1</v>
      </c>
      <c r="D41" s="110">
        <f t="shared" si="0"/>
        <v>1.2500000000000001E-2</v>
      </c>
      <c r="E41" s="27"/>
    </row>
    <row r="42" spans="1:5" s="13" customFormat="1" ht="20.100000000000001" customHeight="1" x14ac:dyDescent="0.25">
      <c r="A42" s="303" t="s">
        <v>587</v>
      </c>
      <c r="B42" s="304"/>
      <c r="C42" s="109">
        <v>1</v>
      </c>
      <c r="D42" s="110">
        <f t="shared" si="0"/>
        <v>1.2500000000000001E-2</v>
      </c>
      <c r="E42" s="27"/>
    </row>
    <row r="43" spans="1:5" s="13" customFormat="1" ht="20.100000000000001" customHeight="1" x14ac:dyDescent="0.25">
      <c r="A43" s="303" t="s">
        <v>591</v>
      </c>
      <c r="B43" s="304"/>
      <c r="C43" s="109">
        <v>1</v>
      </c>
      <c r="D43" s="110">
        <f t="shared" si="0"/>
        <v>1.2500000000000001E-2</v>
      </c>
      <c r="E43" s="27"/>
    </row>
    <row r="44" spans="1:5" s="13" customFormat="1" ht="20.100000000000001" customHeight="1" x14ac:dyDescent="0.25">
      <c r="A44" s="303" t="s">
        <v>595</v>
      </c>
      <c r="B44" s="304"/>
      <c r="C44" s="109">
        <v>1</v>
      </c>
      <c r="D44" s="110">
        <f t="shared" si="0"/>
        <v>1.2500000000000001E-2</v>
      </c>
      <c r="E44" s="27"/>
    </row>
    <row r="45" spans="1:5" s="13" customFormat="1" ht="20.100000000000001" customHeight="1" x14ac:dyDescent="0.25">
      <c r="A45" s="303" t="s">
        <v>597</v>
      </c>
      <c r="B45" s="304"/>
      <c r="C45" s="109">
        <v>1</v>
      </c>
      <c r="D45" s="110">
        <f t="shared" si="0"/>
        <v>1.2500000000000001E-2</v>
      </c>
      <c r="E45" s="27"/>
    </row>
    <row r="46" spans="1:5" s="13" customFormat="1" ht="20.100000000000001" customHeight="1" x14ac:dyDescent="0.25">
      <c r="A46" s="301" t="s">
        <v>182</v>
      </c>
      <c r="B46" s="302"/>
      <c r="C46" s="109">
        <v>1</v>
      </c>
      <c r="D46" s="110">
        <f t="shared" si="0"/>
        <v>1.2500000000000001E-2</v>
      </c>
      <c r="E46" s="27"/>
    </row>
    <row r="47" spans="1:5" s="13" customFormat="1" ht="20.100000000000001" customHeight="1" x14ac:dyDescent="0.25">
      <c r="A47" s="303" t="s">
        <v>599</v>
      </c>
      <c r="B47" s="304"/>
      <c r="C47" s="109">
        <v>1</v>
      </c>
      <c r="D47" s="110">
        <f t="shared" si="0"/>
        <v>1.2500000000000001E-2</v>
      </c>
      <c r="E47" s="27"/>
    </row>
    <row r="48" spans="1:5" s="13" customFormat="1" ht="20.100000000000001" customHeight="1" x14ac:dyDescent="0.25">
      <c r="A48" s="303" t="s">
        <v>602</v>
      </c>
      <c r="B48" s="304"/>
      <c r="C48" s="109">
        <v>1</v>
      </c>
      <c r="D48" s="110">
        <f t="shared" si="0"/>
        <v>1.2500000000000001E-2</v>
      </c>
      <c r="E48" s="27"/>
    </row>
    <row r="49" spans="1:5" s="13" customFormat="1" ht="20.100000000000001" customHeight="1" x14ac:dyDescent="0.25">
      <c r="A49" s="303" t="s">
        <v>604</v>
      </c>
      <c r="B49" s="304"/>
      <c r="C49" s="109">
        <v>1</v>
      </c>
      <c r="D49" s="110">
        <f t="shared" si="0"/>
        <v>1.2500000000000001E-2</v>
      </c>
      <c r="E49" s="27"/>
    </row>
    <row r="50" spans="1:5" s="13" customFormat="1" ht="20.100000000000001" customHeight="1" x14ac:dyDescent="0.25">
      <c r="A50" s="303" t="s">
        <v>606</v>
      </c>
      <c r="B50" s="304"/>
      <c r="C50" s="109">
        <v>1</v>
      </c>
      <c r="D50" s="110">
        <f t="shared" si="0"/>
        <v>1.2500000000000001E-2</v>
      </c>
      <c r="E50" s="27"/>
    </row>
    <row r="51" spans="1:5" s="13" customFormat="1" ht="20.100000000000001" customHeight="1" x14ac:dyDescent="0.25">
      <c r="A51" s="303" t="s">
        <v>201</v>
      </c>
      <c r="B51" s="304"/>
      <c r="C51" s="109">
        <v>1</v>
      </c>
      <c r="D51" s="110">
        <f t="shared" si="0"/>
        <v>1.2500000000000001E-2</v>
      </c>
      <c r="E51" s="27"/>
    </row>
    <row r="52" spans="1:5" s="13" customFormat="1" ht="20.100000000000001" customHeight="1" x14ac:dyDescent="0.25">
      <c r="A52" s="303" t="s">
        <v>215</v>
      </c>
      <c r="B52" s="304"/>
      <c r="C52" s="109">
        <v>1</v>
      </c>
      <c r="D52" s="110">
        <f t="shared" si="0"/>
        <v>1.2500000000000001E-2</v>
      </c>
      <c r="E52" s="27"/>
    </row>
  </sheetData>
  <customSheetViews>
    <customSheetView guid="{47446656-4427-4713-84F1-369842C9B919}" showPageBreaks="1" printArea="1" view="pageBreakPreview">
      <selection activeCell="B1" sqref="A1:D1"/>
      <pageMargins left="0.7" right="0.7" top="0.75" bottom="0.75" header="0.3" footer="0.3"/>
      <printOptions horizontalCentered="1"/>
      <pageSetup orientation="portrait" r:id="rId1"/>
    </customSheetView>
    <customSheetView guid="{899A0855-1E4C-4ABA-ACAE-00009733593A}" showPageBreaks="1" printArea="1" view="pageBreakPreview">
      <pageMargins left="0.7" right="0.7" top="0.75" bottom="0.75" header="0.3" footer="0.3"/>
      <printOptions horizontalCentered="1"/>
      <pageSetup orientation="portrait" r:id="rId2"/>
    </customSheetView>
  </customSheetViews>
  <mergeCells count="52">
    <mergeCell ref="A6:B6"/>
    <mergeCell ref="B1:D1"/>
    <mergeCell ref="A2:B2"/>
    <mergeCell ref="A3:B3"/>
    <mergeCell ref="A4:B4"/>
    <mergeCell ref="A5:B5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42:B42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9:B49"/>
    <mergeCell ref="A50:B50"/>
    <mergeCell ref="A51:B51"/>
    <mergeCell ref="A52:B52"/>
    <mergeCell ref="A43:B43"/>
    <mergeCell ref="A44:B44"/>
    <mergeCell ref="A45:B45"/>
    <mergeCell ref="A46:B46"/>
    <mergeCell ref="A47:B47"/>
    <mergeCell ref="A48:B48"/>
  </mergeCells>
  <printOptions horizontalCentered="1"/>
  <pageMargins left="0.7" right="0.7" top="0.75" bottom="0.75" header="0.3" footer="0.3"/>
  <pageSetup orientation="portrait"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view="pageBreakPreview" zoomScaleNormal="100" zoomScaleSheetLayoutView="100" workbookViewId="0"/>
  </sheetViews>
  <sheetFormatPr defaultRowHeight="15" x14ac:dyDescent="0.25"/>
  <cols>
    <col min="1" max="1" width="15.5703125" customWidth="1"/>
    <col min="2" max="2" width="34.42578125" customWidth="1"/>
  </cols>
  <sheetData>
    <row r="1" spans="1:9" ht="33" customHeight="1" x14ac:dyDescent="0.25">
      <c r="A1" s="186" t="s">
        <v>638</v>
      </c>
      <c r="B1" s="252" t="s">
        <v>220</v>
      </c>
      <c r="C1" s="252"/>
      <c r="D1" s="252"/>
      <c r="E1" s="252"/>
      <c r="F1" s="252"/>
      <c r="G1" s="252"/>
      <c r="H1" s="252"/>
      <c r="I1" s="252"/>
    </row>
    <row r="2" spans="1:9" ht="17.25" x14ac:dyDescent="0.25">
      <c r="A2" s="278" t="s">
        <v>130</v>
      </c>
      <c r="B2" s="278"/>
      <c r="C2" s="278" t="s">
        <v>666</v>
      </c>
      <c r="D2" s="278"/>
      <c r="E2" s="278"/>
      <c r="F2" s="278"/>
      <c r="G2" s="278"/>
      <c r="H2" s="278" t="s">
        <v>221</v>
      </c>
      <c r="I2" s="270" t="s">
        <v>222</v>
      </c>
    </row>
    <row r="3" spans="1:9" ht="33.75" customHeight="1" x14ac:dyDescent="0.25">
      <c r="A3" s="278"/>
      <c r="B3" s="278"/>
      <c r="C3" s="174" t="s">
        <v>7</v>
      </c>
      <c r="D3" s="174" t="s">
        <v>8</v>
      </c>
      <c r="E3" s="174" t="s">
        <v>9</v>
      </c>
      <c r="F3" s="174" t="s">
        <v>10</v>
      </c>
      <c r="G3" s="174" t="s">
        <v>12</v>
      </c>
      <c r="H3" s="278"/>
      <c r="I3" s="270"/>
    </row>
    <row r="4" spans="1:9" ht="15.75" x14ac:dyDescent="0.25">
      <c r="A4" s="308" t="s">
        <v>646</v>
      </c>
      <c r="B4" s="308"/>
      <c r="C4" s="155"/>
      <c r="D4" s="155"/>
      <c r="E4" s="155"/>
      <c r="F4" s="155"/>
      <c r="G4" s="155"/>
      <c r="H4" s="155"/>
      <c r="I4" s="156"/>
    </row>
    <row r="5" spans="1:9" ht="15.75" x14ac:dyDescent="0.25">
      <c r="A5" s="307" t="s">
        <v>162</v>
      </c>
      <c r="B5" s="307"/>
      <c r="C5" s="109">
        <v>19</v>
      </c>
      <c r="D5" s="109">
        <v>7</v>
      </c>
      <c r="E5" s="109">
        <v>10</v>
      </c>
      <c r="F5" s="109">
        <v>8</v>
      </c>
      <c r="G5" s="109">
        <v>28</v>
      </c>
      <c r="H5" s="109">
        <v>72</v>
      </c>
      <c r="I5" s="113">
        <v>4.7745358090185673E-2</v>
      </c>
    </row>
    <row r="6" spans="1:9" ht="15.75" x14ac:dyDescent="0.25">
      <c r="A6" s="307" t="s">
        <v>140</v>
      </c>
      <c r="B6" s="307"/>
      <c r="C6" s="109">
        <v>10</v>
      </c>
      <c r="D6" s="109">
        <v>11</v>
      </c>
      <c r="E6" s="109">
        <v>6</v>
      </c>
      <c r="F6" s="109">
        <v>1</v>
      </c>
      <c r="G6" s="109">
        <v>2</v>
      </c>
      <c r="H6" s="109">
        <v>30</v>
      </c>
      <c r="I6" s="113">
        <v>1.9893899204244031E-2</v>
      </c>
    </row>
    <row r="7" spans="1:9" ht="15.75" x14ac:dyDescent="0.25">
      <c r="A7" s="307" t="s">
        <v>166</v>
      </c>
      <c r="B7" s="307"/>
      <c r="C7" s="109">
        <v>4</v>
      </c>
      <c r="D7" s="109">
        <v>6</v>
      </c>
      <c r="E7" s="109">
        <v>5</v>
      </c>
      <c r="F7" s="109">
        <v>2</v>
      </c>
      <c r="G7" s="109">
        <v>3</v>
      </c>
      <c r="H7" s="109">
        <v>20</v>
      </c>
      <c r="I7" s="113">
        <v>1.3262599469496022E-2</v>
      </c>
    </row>
    <row r="8" spans="1:9" ht="15.75" x14ac:dyDescent="0.25">
      <c r="A8" s="307" t="s">
        <v>154</v>
      </c>
      <c r="B8" s="307"/>
      <c r="C8" s="109">
        <v>1</v>
      </c>
      <c r="D8" s="109">
        <v>2</v>
      </c>
      <c r="E8" s="109">
        <v>3</v>
      </c>
      <c r="F8" s="109">
        <v>3</v>
      </c>
      <c r="G8" s="109">
        <v>8</v>
      </c>
      <c r="H8" s="109">
        <v>17</v>
      </c>
      <c r="I8" s="113">
        <v>1.1273209549071617E-2</v>
      </c>
    </row>
    <row r="9" spans="1:9" ht="15.75" x14ac:dyDescent="0.25">
      <c r="A9" s="307" t="s">
        <v>188</v>
      </c>
      <c r="B9" s="307"/>
      <c r="C9" s="109">
        <v>2</v>
      </c>
      <c r="D9" s="109">
        <v>1</v>
      </c>
      <c r="E9" s="109"/>
      <c r="F9" s="109">
        <v>1</v>
      </c>
      <c r="G9" s="109">
        <v>7</v>
      </c>
      <c r="H9" s="109">
        <v>11</v>
      </c>
      <c r="I9" s="113">
        <v>7.2944297082228118E-3</v>
      </c>
    </row>
    <row r="10" spans="1:9" ht="15.75" x14ac:dyDescent="0.25">
      <c r="A10" s="307" t="s">
        <v>174</v>
      </c>
      <c r="B10" s="307"/>
      <c r="C10" s="109"/>
      <c r="D10" s="109"/>
      <c r="E10" s="109"/>
      <c r="F10" s="109"/>
      <c r="G10" s="109">
        <v>3</v>
      </c>
      <c r="H10" s="109">
        <v>3</v>
      </c>
      <c r="I10" s="113">
        <v>1.9893899204244032E-3</v>
      </c>
    </row>
    <row r="11" spans="1:9" ht="15.75" x14ac:dyDescent="0.25">
      <c r="A11" s="307" t="s">
        <v>180</v>
      </c>
      <c r="B11" s="307"/>
      <c r="C11" s="109"/>
      <c r="D11" s="109">
        <v>2</v>
      </c>
      <c r="E11" s="109"/>
      <c r="F11" s="109">
        <v>1</v>
      </c>
      <c r="G11" s="109"/>
      <c r="H11" s="109">
        <v>3</v>
      </c>
      <c r="I11" s="113">
        <v>1.9893899204244032E-3</v>
      </c>
    </row>
    <row r="12" spans="1:9" ht="15.75" x14ac:dyDescent="0.25">
      <c r="A12" s="307" t="s">
        <v>192</v>
      </c>
      <c r="B12" s="307"/>
      <c r="C12" s="109"/>
      <c r="D12" s="109"/>
      <c r="E12" s="109">
        <v>1</v>
      </c>
      <c r="F12" s="109">
        <v>1</v>
      </c>
      <c r="G12" s="109"/>
      <c r="H12" s="109">
        <v>2</v>
      </c>
      <c r="I12" s="113">
        <v>1.3262599469496021E-3</v>
      </c>
    </row>
    <row r="13" spans="1:9" ht="15.75" x14ac:dyDescent="0.25">
      <c r="A13" s="307" t="s">
        <v>577</v>
      </c>
      <c r="B13" s="307"/>
      <c r="C13" s="109"/>
      <c r="D13" s="109"/>
      <c r="E13" s="109"/>
      <c r="F13" s="109"/>
      <c r="G13" s="109">
        <v>1</v>
      </c>
      <c r="H13" s="109">
        <v>1</v>
      </c>
      <c r="I13" s="113">
        <v>6.6312997347480103E-4</v>
      </c>
    </row>
    <row r="14" spans="1:9" ht="15.75" x14ac:dyDescent="0.25">
      <c r="A14" s="307" t="s">
        <v>581</v>
      </c>
      <c r="B14" s="307"/>
      <c r="C14" s="109"/>
      <c r="D14" s="109"/>
      <c r="E14" s="109"/>
      <c r="F14" s="109"/>
      <c r="G14" s="109">
        <v>1</v>
      </c>
      <c r="H14" s="109">
        <v>1</v>
      </c>
      <c r="I14" s="113">
        <v>6.6312997347480103E-4</v>
      </c>
    </row>
    <row r="15" spans="1:9" ht="15.75" x14ac:dyDescent="0.25">
      <c r="A15" s="307" t="s">
        <v>583</v>
      </c>
      <c r="B15" s="307"/>
      <c r="C15" s="109"/>
      <c r="D15" s="109"/>
      <c r="E15" s="109"/>
      <c r="F15" s="109"/>
      <c r="G15" s="109">
        <v>1</v>
      </c>
      <c r="H15" s="109">
        <v>1</v>
      </c>
      <c r="I15" s="113">
        <v>6.6312997347480103E-4</v>
      </c>
    </row>
    <row r="16" spans="1:9" ht="15.75" x14ac:dyDescent="0.25">
      <c r="A16" s="307" t="s">
        <v>591</v>
      </c>
      <c r="B16" s="307"/>
      <c r="C16" s="109"/>
      <c r="D16" s="109"/>
      <c r="E16" s="109"/>
      <c r="F16" s="109"/>
      <c r="G16" s="109">
        <v>1</v>
      </c>
      <c r="H16" s="109">
        <v>1</v>
      </c>
      <c r="I16" s="113">
        <v>6.6312997347480103E-4</v>
      </c>
    </row>
    <row r="17" spans="1:9" ht="15.75" x14ac:dyDescent="0.25">
      <c r="A17" s="307" t="s">
        <v>595</v>
      </c>
      <c r="B17" s="307"/>
      <c r="C17" s="109">
        <v>1</v>
      </c>
      <c r="D17" s="109"/>
      <c r="E17" s="109"/>
      <c r="F17" s="109"/>
      <c r="G17" s="109"/>
      <c r="H17" s="109">
        <v>1</v>
      </c>
      <c r="I17" s="113">
        <v>6.6312997347480103E-4</v>
      </c>
    </row>
    <row r="18" spans="1:9" ht="15.75" x14ac:dyDescent="0.25">
      <c r="A18" s="307" t="s">
        <v>597</v>
      </c>
      <c r="B18" s="307"/>
      <c r="C18" s="109"/>
      <c r="D18" s="109">
        <v>1</v>
      </c>
      <c r="E18" s="109"/>
      <c r="F18" s="109"/>
      <c r="G18" s="109"/>
      <c r="H18" s="109">
        <v>1</v>
      </c>
      <c r="I18" s="113">
        <v>6.6312997347480103E-4</v>
      </c>
    </row>
    <row r="19" spans="1:9" ht="15.75" x14ac:dyDescent="0.25">
      <c r="A19" s="309" t="s">
        <v>647</v>
      </c>
      <c r="B19" s="310"/>
      <c r="C19" s="155"/>
      <c r="D19" s="155"/>
      <c r="E19" s="155"/>
      <c r="F19" s="155"/>
      <c r="G19" s="155"/>
      <c r="H19" s="155"/>
      <c r="I19" s="156"/>
    </row>
    <row r="20" spans="1:9" ht="15.75" x14ac:dyDescent="0.25">
      <c r="A20" s="307" t="s">
        <v>616</v>
      </c>
      <c r="B20" s="307"/>
      <c r="C20" s="109">
        <v>174</v>
      </c>
      <c r="D20" s="109">
        <v>28</v>
      </c>
      <c r="E20" s="109">
        <v>16</v>
      </c>
      <c r="F20" s="109">
        <v>24</v>
      </c>
      <c r="G20" s="109">
        <v>81</v>
      </c>
      <c r="H20" s="109">
        <v>323</v>
      </c>
      <c r="I20" s="113">
        <v>0.21419098143236073</v>
      </c>
    </row>
    <row r="21" spans="1:9" ht="15.75" x14ac:dyDescent="0.25">
      <c r="A21" s="307" t="s">
        <v>217</v>
      </c>
      <c r="B21" s="307"/>
      <c r="C21" s="109">
        <v>67</v>
      </c>
      <c r="D21" s="109">
        <v>8</v>
      </c>
      <c r="E21" s="109">
        <v>44</v>
      </c>
      <c r="F21" s="109">
        <v>12</v>
      </c>
      <c r="G21" s="109">
        <v>80</v>
      </c>
      <c r="H21" s="109">
        <v>211</v>
      </c>
      <c r="I21" s="113">
        <v>0.13992042440318303</v>
      </c>
    </row>
    <row r="22" spans="1:9" ht="15.75" x14ac:dyDescent="0.25">
      <c r="A22" s="307" t="s">
        <v>212</v>
      </c>
      <c r="B22" s="307"/>
      <c r="C22" s="109">
        <v>80</v>
      </c>
      <c r="D22" s="109">
        <v>18</v>
      </c>
      <c r="E22" s="109">
        <v>14</v>
      </c>
      <c r="F22" s="109">
        <v>11</v>
      </c>
      <c r="G22" s="109">
        <v>25</v>
      </c>
      <c r="H22" s="109">
        <v>148</v>
      </c>
      <c r="I22" s="113">
        <v>9.8143236074270557E-2</v>
      </c>
    </row>
    <row r="23" spans="1:9" ht="15.75" x14ac:dyDescent="0.25">
      <c r="A23" s="307" t="s">
        <v>138</v>
      </c>
      <c r="B23" s="307"/>
      <c r="C23" s="109">
        <v>3</v>
      </c>
      <c r="D23" s="109">
        <v>3</v>
      </c>
      <c r="E23" s="109">
        <v>2</v>
      </c>
      <c r="F23" s="109">
        <v>1</v>
      </c>
      <c r="G23" s="109">
        <v>12</v>
      </c>
      <c r="H23" s="109">
        <v>21</v>
      </c>
      <c r="I23" s="113">
        <v>1.3925729442970823E-2</v>
      </c>
    </row>
    <row r="24" spans="1:9" ht="15.75" x14ac:dyDescent="0.25">
      <c r="A24" s="307" t="s">
        <v>170</v>
      </c>
      <c r="B24" s="307"/>
      <c r="C24" s="109">
        <v>8</v>
      </c>
      <c r="D24" s="109">
        <v>1</v>
      </c>
      <c r="E24" s="109">
        <v>4</v>
      </c>
      <c r="F24" s="109"/>
      <c r="G24" s="109">
        <v>8</v>
      </c>
      <c r="H24" s="109">
        <v>21</v>
      </c>
      <c r="I24" s="113">
        <v>1.3925729442970823E-2</v>
      </c>
    </row>
    <row r="25" spans="1:9" ht="15.75" x14ac:dyDescent="0.25">
      <c r="A25" s="307" t="s">
        <v>172</v>
      </c>
      <c r="B25" s="307"/>
      <c r="C25" s="109">
        <v>10</v>
      </c>
      <c r="D25" s="109">
        <v>3</v>
      </c>
      <c r="E25" s="109">
        <v>2</v>
      </c>
      <c r="F25" s="109"/>
      <c r="G25" s="109">
        <v>6</v>
      </c>
      <c r="H25" s="109">
        <v>21</v>
      </c>
      <c r="I25" s="113">
        <v>1.3925729442970823E-2</v>
      </c>
    </row>
    <row r="26" spans="1:9" ht="15.75" x14ac:dyDescent="0.25">
      <c r="A26" s="311" t="s">
        <v>144</v>
      </c>
      <c r="B26" s="311"/>
      <c r="C26" s="109">
        <v>8</v>
      </c>
      <c r="D26" s="109">
        <v>1</v>
      </c>
      <c r="E26" s="109">
        <v>1</v>
      </c>
      <c r="F26" s="109">
        <v>1</v>
      </c>
      <c r="G26" s="109">
        <v>1</v>
      </c>
      <c r="H26" s="109">
        <v>12</v>
      </c>
      <c r="I26" s="113">
        <v>7.9575596816976128E-3</v>
      </c>
    </row>
    <row r="27" spans="1:9" ht="15.75" x14ac:dyDescent="0.25">
      <c r="A27" s="307" t="s">
        <v>586</v>
      </c>
      <c r="B27" s="307"/>
      <c r="C27" s="109"/>
      <c r="D27" s="109">
        <v>2</v>
      </c>
      <c r="E27" s="109"/>
      <c r="F27" s="109"/>
      <c r="G27" s="109">
        <v>6</v>
      </c>
      <c r="H27" s="109">
        <v>8</v>
      </c>
      <c r="I27" s="113">
        <v>5.3050397877984082E-3</v>
      </c>
    </row>
    <row r="28" spans="1:9" ht="15.75" x14ac:dyDescent="0.25">
      <c r="A28" s="307" t="s">
        <v>617</v>
      </c>
      <c r="B28" s="307"/>
      <c r="C28" s="109">
        <v>4</v>
      </c>
      <c r="D28" s="109"/>
      <c r="E28" s="109"/>
      <c r="F28" s="109"/>
      <c r="G28" s="109">
        <v>3</v>
      </c>
      <c r="H28" s="109">
        <v>7</v>
      </c>
      <c r="I28" s="113">
        <v>4.6419098143236073E-3</v>
      </c>
    </row>
    <row r="29" spans="1:9" ht="15.75" x14ac:dyDescent="0.25">
      <c r="A29" s="307" t="s">
        <v>194</v>
      </c>
      <c r="B29" s="307"/>
      <c r="C29" s="109"/>
      <c r="D29" s="109"/>
      <c r="E29" s="109"/>
      <c r="F29" s="109">
        <v>1</v>
      </c>
      <c r="G29" s="109">
        <v>5</v>
      </c>
      <c r="H29" s="109">
        <v>6</v>
      </c>
      <c r="I29" s="113">
        <v>3.9787798408488064E-3</v>
      </c>
    </row>
    <row r="30" spans="1:9" ht="15.75" x14ac:dyDescent="0.25">
      <c r="A30" s="307" t="s">
        <v>215</v>
      </c>
      <c r="B30" s="307"/>
      <c r="C30" s="109">
        <v>5</v>
      </c>
      <c r="D30" s="109"/>
      <c r="E30" s="109"/>
      <c r="F30" s="109"/>
      <c r="G30" s="109"/>
      <c r="H30" s="109">
        <v>5</v>
      </c>
      <c r="I30" s="113">
        <v>3.3156498673740055E-3</v>
      </c>
    </row>
    <row r="31" spans="1:9" ht="15.75" x14ac:dyDescent="0.25">
      <c r="A31" s="307" t="s">
        <v>605</v>
      </c>
      <c r="B31" s="307"/>
      <c r="C31" s="109"/>
      <c r="D31" s="109"/>
      <c r="E31" s="109">
        <v>2</v>
      </c>
      <c r="F31" s="109"/>
      <c r="G31" s="109">
        <v>2</v>
      </c>
      <c r="H31" s="109">
        <v>4</v>
      </c>
      <c r="I31" s="113">
        <v>2.6525198938992041E-3</v>
      </c>
    </row>
    <row r="32" spans="1:9" ht="15.75" x14ac:dyDescent="0.25">
      <c r="A32" s="307" t="s">
        <v>588</v>
      </c>
      <c r="B32" s="307"/>
      <c r="C32" s="109"/>
      <c r="D32" s="109"/>
      <c r="E32" s="109">
        <v>3</v>
      </c>
      <c r="F32" s="109"/>
      <c r="G32" s="109"/>
      <c r="H32" s="109">
        <v>3</v>
      </c>
      <c r="I32" s="113">
        <v>1.9893899204244032E-3</v>
      </c>
    </row>
    <row r="33" spans="1:9" ht="15.75" x14ac:dyDescent="0.25">
      <c r="A33" s="307" t="s">
        <v>168</v>
      </c>
      <c r="B33" s="307"/>
      <c r="C33" s="109"/>
      <c r="D33" s="109">
        <v>1</v>
      </c>
      <c r="E33" s="109"/>
      <c r="F33" s="109">
        <v>1</v>
      </c>
      <c r="G33" s="109"/>
      <c r="H33" s="109">
        <v>2</v>
      </c>
      <c r="I33" s="113">
        <v>1.3262599469496021E-3</v>
      </c>
    </row>
    <row r="34" spans="1:9" ht="15.75" x14ac:dyDescent="0.25">
      <c r="A34" s="307" t="s">
        <v>587</v>
      </c>
      <c r="B34" s="307"/>
      <c r="C34" s="109">
        <v>1</v>
      </c>
      <c r="D34" s="109"/>
      <c r="E34" s="109"/>
      <c r="F34" s="109"/>
      <c r="G34" s="109"/>
      <c r="H34" s="109">
        <v>1</v>
      </c>
      <c r="I34" s="113">
        <v>6.6312997347480103E-4</v>
      </c>
    </row>
    <row r="35" spans="1:9" ht="15.75" x14ac:dyDescent="0.25">
      <c r="A35" s="307" t="s">
        <v>602</v>
      </c>
      <c r="B35" s="307"/>
      <c r="C35" s="109"/>
      <c r="D35" s="109"/>
      <c r="E35" s="109"/>
      <c r="F35" s="109"/>
      <c r="G35" s="109">
        <v>1</v>
      </c>
      <c r="H35" s="109">
        <v>1</v>
      </c>
      <c r="I35" s="113">
        <v>6.6312997347480103E-4</v>
      </c>
    </row>
    <row r="36" spans="1:9" ht="15.75" x14ac:dyDescent="0.25">
      <c r="A36" s="307" t="s">
        <v>604</v>
      </c>
      <c r="B36" s="307"/>
      <c r="C36" s="109"/>
      <c r="D36" s="109"/>
      <c r="E36" s="109"/>
      <c r="F36" s="109"/>
      <c r="G36" s="109">
        <v>1</v>
      </c>
      <c r="H36" s="109">
        <v>1</v>
      </c>
      <c r="I36" s="113">
        <v>6.6312997347480103E-4</v>
      </c>
    </row>
    <row r="37" spans="1:9" ht="15.75" x14ac:dyDescent="0.25">
      <c r="A37" s="309" t="s">
        <v>648</v>
      </c>
      <c r="B37" s="312"/>
      <c r="C37" s="155"/>
      <c r="D37" s="155"/>
      <c r="E37" s="155"/>
      <c r="F37" s="155"/>
      <c r="G37" s="155"/>
      <c r="H37" s="155"/>
      <c r="I37" s="156"/>
    </row>
    <row r="38" spans="1:9" ht="15.75" x14ac:dyDescent="0.25">
      <c r="A38" s="307" t="s">
        <v>580</v>
      </c>
      <c r="B38" s="307"/>
      <c r="C38" s="157">
        <v>28</v>
      </c>
      <c r="D38" s="157">
        <v>7</v>
      </c>
      <c r="E38" s="157">
        <v>13</v>
      </c>
      <c r="F38" s="157">
        <v>12</v>
      </c>
      <c r="G38" s="157">
        <v>18</v>
      </c>
      <c r="H38" s="157">
        <v>78</v>
      </c>
      <c r="I38" s="158">
        <v>5.1724137931034482E-2</v>
      </c>
    </row>
    <row r="39" spans="1:9" ht="15.75" x14ac:dyDescent="0.25">
      <c r="A39" s="307" t="s">
        <v>160</v>
      </c>
      <c r="B39" s="307"/>
      <c r="C39" s="109"/>
      <c r="D39" s="109"/>
      <c r="E39" s="109"/>
      <c r="F39" s="109">
        <v>1</v>
      </c>
      <c r="G39" s="109">
        <v>1</v>
      </c>
      <c r="H39" s="109">
        <v>2</v>
      </c>
      <c r="I39" s="113">
        <v>1.3262599469496021E-3</v>
      </c>
    </row>
    <row r="40" spans="1:9" ht="15.75" x14ac:dyDescent="0.25">
      <c r="A40" s="309" t="s">
        <v>649</v>
      </c>
      <c r="B40" s="312"/>
      <c r="C40" s="155"/>
      <c r="D40" s="155"/>
      <c r="E40" s="155"/>
      <c r="F40" s="155"/>
      <c r="G40" s="155"/>
      <c r="H40" s="155"/>
      <c r="I40" s="156"/>
    </row>
    <row r="41" spans="1:9" ht="15.75" x14ac:dyDescent="0.25">
      <c r="A41" s="307" t="s">
        <v>143</v>
      </c>
      <c r="B41" s="307"/>
      <c r="C41" s="109"/>
      <c r="D41" s="109"/>
      <c r="E41" s="109">
        <v>2</v>
      </c>
      <c r="F41" s="109"/>
      <c r="G41" s="109"/>
      <c r="H41" s="109">
        <v>2</v>
      </c>
      <c r="I41" s="113">
        <v>1.3262599469496021E-3</v>
      </c>
    </row>
    <row r="42" spans="1:9" ht="15.75" x14ac:dyDescent="0.25">
      <c r="A42" s="307" t="s">
        <v>571</v>
      </c>
      <c r="B42" s="307"/>
      <c r="C42" s="109"/>
      <c r="D42" s="109"/>
      <c r="E42" s="109"/>
      <c r="F42" s="109"/>
      <c r="G42" s="109">
        <v>1</v>
      </c>
      <c r="H42" s="109">
        <v>1</v>
      </c>
      <c r="I42" s="113">
        <v>6.6312997347480103E-4</v>
      </c>
    </row>
    <row r="43" spans="1:9" ht="15.75" x14ac:dyDescent="0.25">
      <c r="A43" s="311" t="s">
        <v>182</v>
      </c>
      <c r="B43" s="311"/>
      <c r="C43" s="109">
        <v>1</v>
      </c>
      <c r="D43" s="109"/>
      <c r="E43" s="109"/>
      <c r="F43" s="109"/>
      <c r="G43" s="109"/>
      <c r="H43" s="109">
        <v>1</v>
      </c>
      <c r="I43" s="113">
        <v>6.6312997347480103E-4</v>
      </c>
    </row>
    <row r="44" spans="1:9" ht="15.75" x14ac:dyDescent="0.25">
      <c r="A44" s="309" t="s">
        <v>650</v>
      </c>
      <c r="B44" s="310"/>
      <c r="C44" s="155"/>
      <c r="D44" s="155"/>
      <c r="E44" s="155"/>
      <c r="F44" s="155"/>
      <c r="G44" s="155"/>
      <c r="H44" s="155"/>
      <c r="I44" s="156"/>
    </row>
    <row r="45" spans="1:9" ht="15.75" x14ac:dyDescent="0.25">
      <c r="A45" s="311" t="s">
        <v>190</v>
      </c>
      <c r="B45" s="311"/>
      <c r="C45" s="109">
        <v>156</v>
      </c>
      <c r="D45" s="109">
        <v>83</v>
      </c>
      <c r="E45" s="109">
        <v>78</v>
      </c>
      <c r="F45" s="109">
        <v>45</v>
      </c>
      <c r="G45" s="109">
        <v>27</v>
      </c>
      <c r="H45" s="109">
        <v>389</v>
      </c>
      <c r="I45" s="113">
        <v>0.25795755968169759</v>
      </c>
    </row>
    <row r="46" spans="1:9" ht="15.75" x14ac:dyDescent="0.25">
      <c r="A46" s="311" t="s">
        <v>219</v>
      </c>
      <c r="B46" s="311"/>
      <c r="C46" s="109">
        <v>6</v>
      </c>
      <c r="D46" s="109">
        <v>8</v>
      </c>
      <c r="E46" s="109">
        <v>4</v>
      </c>
      <c r="F46" s="109">
        <v>1</v>
      </c>
      <c r="G46" s="109">
        <v>3</v>
      </c>
      <c r="H46" s="109">
        <v>22</v>
      </c>
      <c r="I46" s="113">
        <v>1.4588859416445624E-2</v>
      </c>
    </row>
    <row r="47" spans="1:9" ht="15.75" x14ac:dyDescent="0.25">
      <c r="A47" s="311" t="s">
        <v>178</v>
      </c>
      <c r="B47" s="311"/>
      <c r="C47" s="109">
        <v>4</v>
      </c>
      <c r="D47" s="109">
        <v>5</v>
      </c>
      <c r="E47" s="109">
        <v>4</v>
      </c>
      <c r="F47" s="109"/>
      <c r="G47" s="109">
        <v>2</v>
      </c>
      <c r="H47" s="109">
        <v>15</v>
      </c>
      <c r="I47" s="113">
        <v>9.9469496021220155E-3</v>
      </c>
    </row>
    <row r="48" spans="1:9" ht="15.75" x14ac:dyDescent="0.25">
      <c r="A48" s="307" t="s">
        <v>608</v>
      </c>
      <c r="B48" s="307"/>
      <c r="C48" s="109">
        <v>1</v>
      </c>
      <c r="D48" s="109">
        <v>1</v>
      </c>
      <c r="E48" s="109"/>
      <c r="F48" s="109"/>
      <c r="G48" s="109"/>
      <c r="H48" s="109">
        <v>2</v>
      </c>
      <c r="I48" s="113">
        <v>1.3262599469496021E-3</v>
      </c>
    </row>
    <row r="49" spans="1:9" ht="15.75" x14ac:dyDescent="0.25">
      <c r="A49" s="307" t="s">
        <v>572</v>
      </c>
      <c r="B49" s="307"/>
      <c r="C49" s="109"/>
      <c r="D49" s="109"/>
      <c r="E49" s="109"/>
      <c r="F49" s="109">
        <v>1</v>
      </c>
      <c r="G49" s="109"/>
      <c r="H49" s="109">
        <v>1</v>
      </c>
      <c r="I49" s="113">
        <v>6.6312997347480103E-4</v>
      </c>
    </row>
    <row r="50" spans="1:9" ht="15.75" x14ac:dyDescent="0.25">
      <c r="A50" s="307" t="s">
        <v>244</v>
      </c>
      <c r="B50" s="307"/>
      <c r="C50" s="109"/>
      <c r="D50" s="109">
        <v>1</v>
      </c>
      <c r="E50" s="109"/>
      <c r="F50" s="109"/>
      <c r="G50" s="109"/>
      <c r="H50" s="109">
        <v>1</v>
      </c>
      <c r="I50" s="113">
        <v>6.6312997347480103E-4</v>
      </c>
    </row>
    <row r="51" spans="1:9" ht="15.75" x14ac:dyDescent="0.25">
      <c r="A51" s="307" t="s">
        <v>575</v>
      </c>
      <c r="B51" s="307"/>
      <c r="C51" s="109"/>
      <c r="D51" s="109"/>
      <c r="E51" s="109">
        <v>1</v>
      </c>
      <c r="F51" s="109"/>
      <c r="G51" s="109"/>
      <c r="H51" s="109">
        <v>1</v>
      </c>
      <c r="I51" s="113">
        <v>6.6312997347480103E-4</v>
      </c>
    </row>
    <row r="52" spans="1:9" ht="15.75" x14ac:dyDescent="0.25">
      <c r="A52" s="307" t="s">
        <v>606</v>
      </c>
      <c r="B52" s="307"/>
      <c r="C52" s="109"/>
      <c r="D52" s="109"/>
      <c r="E52" s="109">
        <v>1</v>
      </c>
      <c r="F52" s="109"/>
      <c r="G52" s="109"/>
      <c r="H52" s="109">
        <v>1</v>
      </c>
      <c r="I52" s="113">
        <v>6.6312997347480103E-4</v>
      </c>
    </row>
    <row r="53" spans="1:9" ht="15.75" x14ac:dyDescent="0.25">
      <c r="A53" s="307" t="s">
        <v>201</v>
      </c>
      <c r="B53" s="307"/>
      <c r="C53" s="109"/>
      <c r="D53" s="109"/>
      <c r="E53" s="109">
        <v>1</v>
      </c>
      <c r="F53" s="109"/>
      <c r="G53" s="109"/>
      <c r="H53" s="109">
        <v>1</v>
      </c>
      <c r="I53" s="113">
        <v>6.6312997347480103E-4</v>
      </c>
    </row>
    <row r="54" spans="1:9" ht="15.75" x14ac:dyDescent="0.25">
      <c r="A54" s="309" t="s">
        <v>651</v>
      </c>
      <c r="B54" s="310"/>
      <c r="C54" s="159"/>
      <c r="D54" s="159"/>
      <c r="E54" s="159"/>
      <c r="F54" s="159"/>
      <c r="G54" s="159"/>
      <c r="H54" s="159"/>
      <c r="I54" s="159"/>
    </row>
    <row r="55" spans="1:9" ht="15.75" x14ac:dyDescent="0.25">
      <c r="A55" s="307" t="s">
        <v>156</v>
      </c>
      <c r="B55" s="307"/>
      <c r="C55" s="109">
        <v>6</v>
      </c>
      <c r="D55" s="109">
        <v>3</v>
      </c>
      <c r="E55" s="109">
        <v>1</v>
      </c>
      <c r="F55" s="109">
        <v>4</v>
      </c>
      <c r="G55" s="109">
        <v>1</v>
      </c>
      <c r="H55" s="109">
        <v>15</v>
      </c>
      <c r="I55" s="113">
        <v>9.9469496021220155E-3</v>
      </c>
    </row>
    <row r="56" spans="1:9" ht="15.75" x14ac:dyDescent="0.25">
      <c r="A56" s="311" t="s">
        <v>186</v>
      </c>
      <c r="B56" s="311"/>
      <c r="C56" s="109">
        <v>2</v>
      </c>
      <c r="D56" s="109">
        <v>2</v>
      </c>
      <c r="E56" s="109">
        <v>2</v>
      </c>
      <c r="F56" s="109">
        <v>3</v>
      </c>
      <c r="G56" s="109">
        <v>2</v>
      </c>
      <c r="H56" s="109">
        <v>11</v>
      </c>
      <c r="I56" s="113">
        <v>7.2944297082228118E-3</v>
      </c>
    </row>
    <row r="57" spans="1:9" ht="15.75" x14ac:dyDescent="0.25">
      <c r="A57" s="307" t="s">
        <v>593</v>
      </c>
      <c r="B57" s="307"/>
      <c r="C57" s="109"/>
      <c r="D57" s="109"/>
      <c r="E57" s="109"/>
      <c r="F57" s="109"/>
      <c r="G57" s="109">
        <v>5</v>
      </c>
      <c r="H57" s="109">
        <v>5</v>
      </c>
      <c r="I57" s="113">
        <v>3.3156498673740055E-3</v>
      </c>
    </row>
    <row r="58" spans="1:9" ht="15.75" x14ac:dyDescent="0.25">
      <c r="A58" s="309" t="s">
        <v>652</v>
      </c>
      <c r="B58" s="310"/>
      <c r="C58" s="159"/>
      <c r="D58" s="159"/>
      <c r="E58" s="159"/>
      <c r="F58" s="159"/>
      <c r="G58" s="159"/>
      <c r="H58" s="159"/>
      <c r="I58" s="159"/>
    </row>
    <row r="59" spans="1:9" ht="15.75" x14ac:dyDescent="0.25">
      <c r="A59" s="307" t="s">
        <v>599</v>
      </c>
      <c r="B59" s="307"/>
      <c r="C59" s="109"/>
      <c r="D59" s="109"/>
      <c r="E59" s="109"/>
      <c r="F59" s="109"/>
      <c r="G59" s="109">
        <v>1</v>
      </c>
      <c r="H59" s="109">
        <v>1</v>
      </c>
      <c r="I59" s="113">
        <v>6.6312997347480103E-4</v>
      </c>
    </row>
    <row r="60" spans="1:9" ht="15.75" x14ac:dyDescent="0.25">
      <c r="A60" s="308" t="s">
        <v>221</v>
      </c>
      <c r="B60" s="308"/>
      <c r="C60" s="114">
        <v>601</v>
      </c>
      <c r="D60" s="114">
        <v>205</v>
      </c>
      <c r="E60" s="114">
        <v>220</v>
      </c>
      <c r="F60" s="114">
        <v>135</v>
      </c>
      <c r="G60" s="114">
        <v>347</v>
      </c>
      <c r="H60" s="114">
        <v>1508</v>
      </c>
      <c r="I60" s="115">
        <v>1</v>
      </c>
    </row>
    <row r="61" spans="1:9" ht="15.75" x14ac:dyDescent="0.25">
      <c r="A61" s="241" t="s">
        <v>223</v>
      </c>
      <c r="B61" s="241"/>
      <c r="C61" s="117">
        <f t="shared" ref="C61:H61" si="0">SUM(C4:C59)/1508</f>
        <v>0.39854111405835546</v>
      </c>
      <c r="D61" s="117">
        <f t="shared" si="0"/>
        <v>0.13594164456233421</v>
      </c>
      <c r="E61" s="117">
        <f t="shared" si="0"/>
        <v>0.14588859416445624</v>
      </c>
      <c r="F61" s="117">
        <f t="shared" si="0"/>
        <v>8.952254641909814E-2</v>
      </c>
      <c r="G61" s="117">
        <f t="shared" si="0"/>
        <v>0.23010610079575597</v>
      </c>
      <c r="H61" s="117">
        <f t="shared" si="0"/>
        <v>1</v>
      </c>
      <c r="I61" s="108"/>
    </row>
    <row r="62" spans="1:9" ht="15.75" x14ac:dyDescent="0.25">
      <c r="A62" s="241" t="s">
        <v>224</v>
      </c>
      <c r="B62" s="241"/>
      <c r="C62" s="154">
        <f t="shared" ref="C62:H62" si="1">COUNT(C4:C59)</f>
        <v>24</v>
      </c>
      <c r="D62" s="154">
        <f t="shared" si="1"/>
        <v>24</v>
      </c>
      <c r="E62" s="154">
        <f t="shared" si="1"/>
        <v>24</v>
      </c>
      <c r="F62" s="154">
        <f t="shared" si="1"/>
        <v>21</v>
      </c>
      <c r="G62" s="154">
        <f t="shared" si="1"/>
        <v>33</v>
      </c>
      <c r="H62" s="154">
        <f t="shared" si="1"/>
        <v>49</v>
      </c>
      <c r="I62" s="108"/>
    </row>
    <row r="63" spans="1:9" x14ac:dyDescent="0.25">
      <c r="A63" s="313" t="s">
        <v>225</v>
      </c>
      <c r="B63" s="313"/>
      <c r="C63" s="313"/>
      <c r="D63" s="313"/>
      <c r="E63" s="313"/>
      <c r="F63" s="313"/>
      <c r="G63" s="313"/>
      <c r="H63" s="313"/>
      <c r="I63" s="313"/>
    </row>
  </sheetData>
  <customSheetViews>
    <customSheetView guid="{47446656-4427-4713-84F1-369842C9B919}" showPageBreaks="1" printArea="1" view="pageBreakPreview">
      <selection activeCell="B1" sqref="A1:I1"/>
      <pageMargins left="0.7" right="0.7" top="0.75" bottom="0.75" header="0.3" footer="0.3"/>
      <pageSetup orientation="landscape" r:id="rId1"/>
    </customSheetView>
    <customSheetView guid="{899A0855-1E4C-4ABA-ACAE-00009733593A}" showPageBreaks="1" printArea="1" view="pageBreakPreview">
      <pageMargins left="0.7" right="0.7" top="0.75" bottom="0.75" header="0.3" footer="0.3"/>
      <pageSetup orientation="landscape" r:id="rId2"/>
    </customSheetView>
  </customSheetViews>
  <mergeCells count="65">
    <mergeCell ref="A62:B62"/>
    <mergeCell ref="A63:I63"/>
    <mergeCell ref="A45:B45"/>
    <mergeCell ref="A43:B43"/>
    <mergeCell ref="A59:B59"/>
    <mergeCell ref="A57:B57"/>
    <mergeCell ref="A55:B55"/>
    <mergeCell ref="A56:B56"/>
    <mergeCell ref="A54:B54"/>
    <mergeCell ref="A58:B58"/>
    <mergeCell ref="A44:B44"/>
    <mergeCell ref="A60:B60"/>
    <mergeCell ref="A61:B61"/>
    <mergeCell ref="A52:B52"/>
    <mergeCell ref="A53:B53"/>
    <mergeCell ref="A48:B48"/>
    <mergeCell ref="A49:B49"/>
    <mergeCell ref="A50:B50"/>
    <mergeCell ref="A51:B51"/>
    <mergeCell ref="A47:B47"/>
    <mergeCell ref="A22:B22"/>
    <mergeCell ref="A38:B38"/>
    <mergeCell ref="A37:B37"/>
    <mergeCell ref="A46:B46"/>
    <mergeCell ref="A39:B39"/>
    <mergeCell ref="A34:B34"/>
    <mergeCell ref="A42:B42"/>
    <mergeCell ref="A35:B35"/>
    <mergeCell ref="A36:B36"/>
    <mergeCell ref="A41:B41"/>
    <mergeCell ref="A40:B40"/>
    <mergeCell ref="A33:B33"/>
    <mergeCell ref="A32:B32"/>
    <mergeCell ref="A26:B26"/>
    <mergeCell ref="A14:B14"/>
    <mergeCell ref="A27:B27"/>
    <mergeCell ref="A23:B23"/>
    <mergeCell ref="A24:B24"/>
    <mergeCell ref="A25:B25"/>
    <mergeCell ref="A28:B28"/>
    <mergeCell ref="A29:B29"/>
    <mergeCell ref="A30:B30"/>
    <mergeCell ref="A31:B31"/>
    <mergeCell ref="A7:B7"/>
    <mergeCell ref="A8:B8"/>
    <mergeCell ref="A19:B19"/>
    <mergeCell ref="A20:B20"/>
    <mergeCell ref="A21:B21"/>
    <mergeCell ref="A9:B9"/>
    <mergeCell ref="A15:B15"/>
    <mergeCell ref="A16:B16"/>
    <mergeCell ref="A17:B17"/>
    <mergeCell ref="A18:B18"/>
    <mergeCell ref="A13:B13"/>
    <mergeCell ref="A10:B10"/>
    <mergeCell ref="A11:B11"/>
    <mergeCell ref="A12:B12"/>
    <mergeCell ref="A5:B5"/>
    <mergeCell ref="A6:B6"/>
    <mergeCell ref="B1:I1"/>
    <mergeCell ref="A2:B3"/>
    <mergeCell ref="C2:G2"/>
    <mergeCell ref="H2:H3"/>
    <mergeCell ref="I2:I3"/>
    <mergeCell ref="A4:B4"/>
  </mergeCells>
  <pageMargins left="0.7" right="0.7" top="0.75" bottom="0.75" header="0.3" footer="0.3"/>
  <pageSetup orientation="landscape"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view="pageBreakPreview" zoomScaleNormal="100" zoomScaleSheetLayoutView="100" workbookViewId="0"/>
  </sheetViews>
  <sheetFormatPr defaultRowHeight="12.75" x14ac:dyDescent="0.25"/>
  <cols>
    <col min="1" max="1" width="14.5703125" style="13" customWidth="1"/>
    <col min="2" max="2" width="38.85546875" style="13" customWidth="1"/>
    <col min="3" max="3" width="16.7109375" style="27" customWidth="1"/>
    <col min="4" max="4" width="12.5703125" style="27" customWidth="1"/>
    <col min="5" max="5" width="11.7109375" style="27" customWidth="1"/>
    <col min="6" max="6" width="9.140625" style="27"/>
    <col min="7" max="10" width="9.140625" style="13"/>
    <col min="11" max="11" width="10.42578125" style="13" customWidth="1"/>
    <col min="12" max="256" width="9.140625" style="13"/>
    <col min="257" max="257" width="14.5703125" style="13" customWidth="1"/>
    <col min="258" max="258" width="38.85546875" style="13" customWidth="1"/>
    <col min="259" max="259" width="16.7109375" style="13" customWidth="1"/>
    <col min="260" max="260" width="12.5703125" style="13" customWidth="1"/>
    <col min="261" max="261" width="11.7109375" style="13" customWidth="1"/>
    <col min="262" max="266" width="9.140625" style="13"/>
    <col min="267" max="267" width="10.42578125" style="13" customWidth="1"/>
    <col min="268" max="512" width="9.140625" style="13"/>
    <col min="513" max="513" width="14.5703125" style="13" customWidth="1"/>
    <col min="514" max="514" width="38.85546875" style="13" customWidth="1"/>
    <col min="515" max="515" width="16.7109375" style="13" customWidth="1"/>
    <col min="516" max="516" width="12.5703125" style="13" customWidth="1"/>
    <col min="517" max="517" width="11.7109375" style="13" customWidth="1"/>
    <col min="518" max="522" width="9.140625" style="13"/>
    <col min="523" max="523" width="10.42578125" style="13" customWidth="1"/>
    <col min="524" max="768" width="9.140625" style="13"/>
    <col min="769" max="769" width="14.5703125" style="13" customWidth="1"/>
    <col min="770" max="770" width="38.85546875" style="13" customWidth="1"/>
    <col min="771" max="771" width="16.7109375" style="13" customWidth="1"/>
    <col min="772" max="772" width="12.5703125" style="13" customWidth="1"/>
    <col min="773" max="773" width="11.7109375" style="13" customWidth="1"/>
    <col min="774" max="778" width="9.140625" style="13"/>
    <col min="779" max="779" width="10.42578125" style="13" customWidth="1"/>
    <col min="780" max="1024" width="9.140625" style="13"/>
    <col min="1025" max="1025" width="14.5703125" style="13" customWidth="1"/>
    <col min="1026" max="1026" width="38.85546875" style="13" customWidth="1"/>
    <col min="1027" max="1027" width="16.7109375" style="13" customWidth="1"/>
    <col min="1028" max="1028" width="12.5703125" style="13" customWidth="1"/>
    <col min="1029" max="1029" width="11.7109375" style="13" customWidth="1"/>
    <col min="1030" max="1034" width="9.140625" style="13"/>
    <col min="1035" max="1035" width="10.42578125" style="13" customWidth="1"/>
    <col min="1036" max="1280" width="9.140625" style="13"/>
    <col min="1281" max="1281" width="14.5703125" style="13" customWidth="1"/>
    <col min="1282" max="1282" width="38.85546875" style="13" customWidth="1"/>
    <col min="1283" max="1283" width="16.7109375" style="13" customWidth="1"/>
    <col min="1284" max="1284" width="12.5703125" style="13" customWidth="1"/>
    <col min="1285" max="1285" width="11.7109375" style="13" customWidth="1"/>
    <col min="1286" max="1290" width="9.140625" style="13"/>
    <col min="1291" max="1291" width="10.42578125" style="13" customWidth="1"/>
    <col min="1292" max="1536" width="9.140625" style="13"/>
    <col min="1537" max="1537" width="14.5703125" style="13" customWidth="1"/>
    <col min="1538" max="1538" width="38.85546875" style="13" customWidth="1"/>
    <col min="1539" max="1539" width="16.7109375" style="13" customWidth="1"/>
    <col min="1540" max="1540" width="12.5703125" style="13" customWidth="1"/>
    <col min="1541" max="1541" width="11.7109375" style="13" customWidth="1"/>
    <col min="1542" max="1546" width="9.140625" style="13"/>
    <col min="1547" max="1547" width="10.42578125" style="13" customWidth="1"/>
    <col min="1548" max="1792" width="9.140625" style="13"/>
    <col min="1793" max="1793" width="14.5703125" style="13" customWidth="1"/>
    <col min="1794" max="1794" width="38.85546875" style="13" customWidth="1"/>
    <col min="1795" max="1795" width="16.7109375" style="13" customWidth="1"/>
    <col min="1796" max="1796" width="12.5703125" style="13" customWidth="1"/>
    <col min="1797" max="1797" width="11.7109375" style="13" customWidth="1"/>
    <col min="1798" max="1802" width="9.140625" style="13"/>
    <col min="1803" max="1803" width="10.42578125" style="13" customWidth="1"/>
    <col min="1804" max="2048" width="9.140625" style="13"/>
    <col min="2049" max="2049" width="14.5703125" style="13" customWidth="1"/>
    <col min="2050" max="2050" width="38.85546875" style="13" customWidth="1"/>
    <col min="2051" max="2051" width="16.7109375" style="13" customWidth="1"/>
    <col min="2052" max="2052" width="12.5703125" style="13" customWidth="1"/>
    <col min="2053" max="2053" width="11.7109375" style="13" customWidth="1"/>
    <col min="2054" max="2058" width="9.140625" style="13"/>
    <col min="2059" max="2059" width="10.42578125" style="13" customWidth="1"/>
    <col min="2060" max="2304" width="9.140625" style="13"/>
    <col min="2305" max="2305" width="14.5703125" style="13" customWidth="1"/>
    <col min="2306" max="2306" width="38.85546875" style="13" customWidth="1"/>
    <col min="2307" max="2307" width="16.7109375" style="13" customWidth="1"/>
    <col min="2308" max="2308" width="12.5703125" style="13" customWidth="1"/>
    <col min="2309" max="2309" width="11.7109375" style="13" customWidth="1"/>
    <col min="2310" max="2314" width="9.140625" style="13"/>
    <col min="2315" max="2315" width="10.42578125" style="13" customWidth="1"/>
    <col min="2316" max="2560" width="9.140625" style="13"/>
    <col min="2561" max="2561" width="14.5703125" style="13" customWidth="1"/>
    <col min="2562" max="2562" width="38.85546875" style="13" customWidth="1"/>
    <col min="2563" max="2563" width="16.7109375" style="13" customWidth="1"/>
    <col min="2564" max="2564" width="12.5703125" style="13" customWidth="1"/>
    <col min="2565" max="2565" width="11.7109375" style="13" customWidth="1"/>
    <col min="2566" max="2570" width="9.140625" style="13"/>
    <col min="2571" max="2571" width="10.42578125" style="13" customWidth="1"/>
    <col min="2572" max="2816" width="9.140625" style="13"/>
    <col min="2817" max="2817" width="14.5703125" style="13" customWidth="1"/>
    <col min="2818" max="2818" width="38.85546875" style="13" customWidth="1"/>
    <col min="2819" max="2819" width="16.7109375" style="13" customWidth="1"/>
    <col min="2820" max="2820" width="12.5703125" style="13" customWidth="1"/>
    <col min="2821" max="2821" width="11.7109375" style="13" customWidth="1"/>
    <col min="2822" max="2826" width="9.140625" style="13"/>
    <col min="2827" max="2827" width="10.42578125" style="13" customWidth="1"/>
    <col min="2828" max="3072" width="9.140625" style="13"/>
    <col min="3073" max="3073" width="14.5703125" style="13" customWidth="1"/>
    <col min="3074" max="3074" width="38.85546875" style="13" customWidth="1"/>
    <col min="3075" max="3075" width="16.7109375" style="13" customWidth="1"/>
    <col min="3076" max="3076" width="12.5703125" style="13" customWidth="1"/>
    <col min="3077" max="3077" width="11.7109375" style="13" customWidth="1"/>
    <col min="3078" max="3082" width="9.140625" style="13"/>
    <col min="3083" max="3083" width="10.42578125" style="13" customWidth="1"/>
    <col min="3084" max="3328" width="9.140625" style="13"/>
    <col min="3329" max="3329" width="14.5703125" style="13" customWidth="1"/>
    <col min="3330" max="3330" width="38.85546875" style="13" customWidth="1"/>
    <col min="3331" max="3331" width="16.7109375" style="13" customWidth="1"/>
    <col min="3332" max="3332" width="12.5703125" style="13" customWidth="1"/>
    <col min="3333" max="3333" width="11.7109375" style="13" customWidth="1"/>
    <col min="3334" max="3338" width="9.140625" style="13"/>
    <col min="3339" max="3339" width="10.42578125" style="13" customWidth="1"/>
    <col min="3340" max="3584" width="9.140625" style="13"/>
    <col min="3585" max="3585" width="14.5703125" style="13" customWidth="1"/>
    <col min="3586" max="3586" width="38.85546875" style="13" customWidth="1"/>
    <col min="3587" max="3587" width="16.7109375" style="13" customWidth="1"/>
    <col min="3588" max="3588" width="12.5703125" style="13" customWidth="1"/>
    <col min="3589" max="3589" width="11.7109375" style="13" customWidth="1"/>
    <col min="3590" max="3594" width="9.140625" style="13"/>
    <col min="3595" max="3595" width="10.42578125" style="13" customWidth="1"/>
    <col min="3596" max="3840" width="9.140625" style="13"/>
    <col min="3841" max="3841" width="14.5703125" style="13" customWidth="1"/>
    <col min="3842" max="3842" width="38.85546875" style="13" customWidth="1"/>
    <col min="3843" max="3843" width="16.7109375" style="13" customWidth="1"/>
    <col min="3844" max="3844" width="12.5703125" style="13" customWidth="1"/>
    <col min="3845" max="3845" width="11.7109375" style="13" customWidth="1"/>
    <col min="3846" max="3850" width="9.140625" style="13"/>
    <col min="3851" max="3851" width="10.42578125" style="13" customWidth="1"/>
    <col min="3852" max="4096" width="9.140625" style="13"/>
    <col min="4097" max="4097" width="14.5703125" style="13" customWidth="1"/>
    <col min="4098" max="4098" width="38.85546875" style="13" customWidth="1"/>
    <col min="4099" max="4099" width="16.7109375" style="13" customWidth="1"/>
    <col min="4100" max="4100" width="12.5703125" style="13" customWidth="1"/>
    <col min="4101" max="4101" width="11.7109375" style="13" customWidth="1"/>
    <col min="4102" max="4106" width="9.140625" style="13"/>
    <col min="4107" max="4107" width="10.42578125" style="13" customWidth="1"/>
    <col min="4108" max="4352" width="9.140625" style="13"/>
    <col min="4353" max="4353" width="14.5703125" style="13" customWidth="1"/>
    <col min="4354" max="4354" width="38.85546875" style="13" customWidth="1"/>
    <col min="4355" max="4355" width="16.7109375" style="13" customWidth="1"/>
    <col min="4356" max="4356" width="12.5703125" style="13" customWidth="1"/>
    <col min="4357" max="4357" width="11.7109375" style="13" customWidth="1"/>
    <col min="4358" max="4362" width="9.140625" style="13"/>
    <col min="4363" max="4363" width="10.42578125" style="13" customWidth="1"/>
    <col min="4364" max="4608" width="9.140625" style="13"/>
    <col min="4609" max="4609" width="14.5703125" style="13" customWidth="1"/>
    <col min="4610" max="4610" width="38.85546875" style="13" customWidth="1"/>
    <col min="4611" max="4611" width="16.7109375" style="13" customWidth="1"/>
    <col min="4612" max="4612" width="12.5703125" style="13" customWidth="1"/>
    <col min="4613" max="4613" width="11.7109375" style="13" customWidth="1"/>
    <col min="4614" max="4618" width="9.140625" style="13"/>
    <col min="4619" max="4619" width="10.42578125" style="13" customWidth="1"/>
    <col min="4620" max="4864" width="9.140625" style="13"/>
    <col min="4865" max="4865" width="14.5703125" style="13" customWidth="1"/>
    <col min="4866" max="4866" width="38.85546875" style="13" customWidth="1"/>
    <col min="4867" max="4867" width="16.7109375" style="13" customWidth="1"/>
    <col min="4868" max="4868" width="12.5703125" style="13" customWidth="1"/>
    <col min="4869" max="4869" width="11.7109375" style="13" customWidth="1"/>
    <col min="4870" max="4874" width="9.140625" style="13"/>
    <col min="4875" max="4875" width="10.42578125" style="13" customWidth="1"/>
    <col min="4876" max="5120" width="9.140625" style="13"/>
    <col min="5121" max="5121" width="14.5703125" style="13" customWidth="1"/>
    <col min="5122" max="5122" width="38.85546875" style="13" customWidth="1"/>
    <col min="5123" max="5123" width="16.7109375" style="13" customWidth="1"/>
    <col min="5124" max="5124" width="12.5703125" style="13" customWidth="1"/>
    <col min="5125" max="5125" width="11.7109375" style="13" customWidth="1"/>
    <col min="5126" max="5130" width="9.140625" style="13"/>
    <col min="5131" max="5131" width="10.42578125" style="13" customWidth="1"/>
    <col min="5132" max="5376" width="9.140625" style="13"/>
    <col min="5377" max="5377" width="14.5703125" style="13" customWidth="1"/>
    <col min="5378" max="5378" width="38.85546875" style="13" customWidth="1"/>
    <col min="5379" max="5379" width="16.7109375" style="13" customWidth="1"/>
    <col min="5380" max="5380" width="12.5703125" style="13" customWidth="1"/>
    <col min="5381" max="5381" width="11.7109375" style="13" customWidth="1"/>
    <col min="5382" max="5386" width="9.140625" style="13"/>
    <col min="5387" max="5387" width="10.42578125" style="13" customWidth="1"/>
    <col min="5388" max="5632" width="9.140625" style="13"/>
    <col min="5633" max="5633" width="14.5703125" style="13" customWidth="1"/>
    <col min="5634" max="5634" width="38.85546875" style="13" customWidth="1"/>
    <col min="5635" max="5635" width="16.7109375" style="13" customWidth="1"/>
    <col min="5636" max="5636" width="12.5703125" style="13" customWidth="1"/>
    <col min="5637" max="5637" width="11.7109375" style="13" customWidth="1"/>
    <col min="5638" max="5642" width="9.140625" style="13"/>
    <col min="5643" max="5643" width="10.42578125" style="13" customWidth="1"/>
    <col min="5644" max="5888" width="9.140625" style="13"/>
    <col min="5889" max="5889" width="14.5703125" style="13" customWidth="1"/>
    <col min="5890" max="5890" width="38.85546875" style="13" customWidth="1"/>
    <col min="5891" max="5891" width="16.7109375" style="13" customWidth="1"/>
    <col min="5892" max="5892" width="12.5703125" style="13" customWidth="1"/>
    <col min="5893" max="5893" width="11.7109375" style="13" customWidth="1"/>
    <col min="5894" max="5898" width="9.140625" style="13"/>
    <col min="5899" max="5899" width="10.42578125" style="13" customWidth="1"/>
    <col min="5900" max="6144" width="9.140625" style="13"/>
    <col min="6145" max="6145" width="14.5703125" style="13" customWidth="1"/>
    <col min="6146" max="6146" width="38.85546875" style="13" customWidth="1"/>
    <col min="6147" max="6147" width="16.7109375" style="13" customWidth="1"/>
    <col min="6148" max="6148" width="12.5703125" style="13" customWidth="1"/>
    <col min="6149" max="6149" width="11.7109375" style="13" customWidth="1"/>
    <col min="6150" max="6154" width="9.140625" style="13"/>
    <col min="6155" max="6155" width="10.42578125" style="13" customWidth="1"/>
    <col min="6156" max="6400" width="9.140625" style="13"/>
    <col min="6401" max="6401" width="14.5703125" style="13" customWidth="1"/>
    <col min="6402" max="6402" width="38.85546875" style="13" customWidth="1"/>
    <col min="6403" max="6403" width="16.7109375" style="13" customWidth="1"/>
    <col min="6404" max="6404" width="12.5703125" style="13" customWidth="1"/>
    <col min="6405" max="6405" width="11.7109375" style="13" customWidth="1"/>
    <col min="6406" max="6410" width="9.140625" style="13"/>
    <col min="6411" max="6411" width="10.42578125" style="13" customWidth="1"/>
    <col min="6412" max="6656" width="9.140625" style="13"/>
    <col min="6657" max="6657" width="14.5703125" style="13" customWidth="1"/>
    <col min="6658" max="6658" width="38.85546875" style="13" customWidth="1"/>
    <col min="6659" max="6659" width="16.7109375" style="13" customWidth="1"/>
    <col min="6660" max="6660" width="12.5703125" style="13" customWidth="1"/>
    <col min="6661" max="6661" width="11.7109375" style="13" customWidth="1"/>
    <col min="6662" max="6666" width="9.140625" style="13"/>
    <col min="6667" max="6667" width="10.42578125" style="13" customWidth="1"/>
    <col min="6668" max="6912" width="9.140625" style="13"/>
    <col min="6913" max="6913" width="14.5703125" style="13" customWidth="1"/>
    <col min="6914" max="6914" width="38.85546875" style="13" customWidth="1"/>
    <col min="6915" max="6915" width="16.7109375" style="13" customWidth="1"/>
    <col min="6916" max="6916" width="12.5703125" style="13" customWidth="1"/>
    <col min="6917" max="6917" width="11.7109375" style="13" customWidth="1"/>
    <col min="6918" max="6922" width="9.140625" style="13"/>
    <col min="6923" max="6923" width="10.42578125" style="13" customWidth="1"/>
    <col min="6924" max="7168" width="9.140625" style="13"/>
    <col min="7169" max="7169" width="14.5703125" style="13" customWidth="1"/>
    <col min="7170" max="7170" width="38.85546875" style="13" customWidth="1"/>
    <col min="7171" max="7171" width="16.7109375" style="13" customWidth="1"/>
    <col min="7172" max="7172" width="12.5703125" style="13" customWidth="1"/>
    <col min="7173" max="7173" width="11.7109375" style="13" customWidth="1"/>
    <col min="7174" max="7178" width="9.140625" style="13"/>
    <col min="7179" max="7179" width="10.42578125" style="13" customWidth="1"/>
    <col min="7180" max="7424" width="9.140625" style="13"/>
    <col min="7425" max="7425" width="14.5703125" style="13" customWidth="1"/>
    <col min="7426" max="7426" width="38.85546875" style="13" customWidth="1"/>
    <col min="7427" max="7427" width="16.7109375" style="13" customWidth="1"/>
    <col min="7428" max="7428" width="12.5703125" style="13" customWidth="1"/>
    <col min="7429" max="7429" width="11.7109375" style="13" customWidth="1"/>
    <col min="7430" max="7434" width="9.140625" style="13"/>
    <col min="7435" max="7435" width="10.42578125" style="13" customWidth="1"/>
    <col min="7436" max="7680" width="9.140625" style="13"/>
    <col min="7681" max="7681" width="14.5703125" style="13" customWidth="1"/>
    <col min="7682" max="7682" width="38.85546875" style="13" customWidth="1"/>
    <col min="7683" max="7683" width="16.7109375" style="13" customWidth="1"/>
    <col min="7684" max="7684" width="12.5703125" style="13" customWidth="1"/>
    <col min="7685" max="7685" width="11.7109375" style="13" customWidth="1"/>
    <col min="7686" max="7690" width="9.140625" style="13"/>
    <col min="7691" max="7691" width="10.42578125" style="13" customWidth="1"/>
    <col min="7692" max="7936" width="9.140625" style="13"/>
    <col min="7937" max="7937" width="14.5703125" style="13" customWidth="1"/>
    <col min="7938" max="7938" width="38.85546875" style="13" customWidth="1"/>
    <col min="7939" max="7939" width="16.7109375" style="13" customWidth="1"/>
    <col min="7940" max="7940" width="12.5703125" style="13" customWidth="1"/>
    <col min="7941" max="7941" width="11.7109375" style="13" customWidth="1"/>
    <col min="7942" max="7946" width="9.140625" style="13"/>
    <col min="7947" max="7947" width="10.42578125" style="13" customWidth="1"/>
    <col min="7948" max="8192" width="9.140625" style="13"/>
    <col min="8193" max="8193" width="14.5703125" style="13" customWidth="1"/>
    <col min="8194" max="8194" width="38.85546875" style="13" customWidth="1"/>
    <col min="8195" max="8195" width="16.7109375" style="13" customWidth="1"/>
    <col min="8196" max="8196" width="12.5703125" style="13" customWidth="1"/>
    <col min="8197" max="8197" width="11.7109375" style="13" customWidth="1"/>
    <col min="8198" max="8202" width="9.140625" style="13"/>
    <col min="8203" max="8203" width="10.42578125" style="13" customWidth="1"/>
    <col min="8204" max="8448" width="9.140625" style="13"/>
    <col min="8449" max="8449" width="14.5703125" style="13" customWidth="1"/>
    <col min="8450" max="8450" width="38.85546875" style="13" customWidth="1"/>
    <col min="8451" max="8451" width="16.7109375" style="13" customWidth="1"/>
    <col min="8452" max="8452" width="12.5703125" style="13" customWidth="1"/>
    <col min="8453" max="8453" width="11.7109375" style="13" customWidth="1"/>
    <col min="8454" max="8458" width="9.140625" style="13"/>
    <col min="8459" max="8459" width="10.42578125" style="13" customWidth="1"/>
    <col min="8460" max="8704" width="9.140625" style="13"/>
    <col min="8705" max="8705" width="14.5703125" style="13" customWidth="1"/>
    <col min="8706" max="8706" width="38.85546875" style="13" customWidth="1"/>
    <col min="8707" max="8707" width="16.7109375" style="13" customWidth="1"/>
    <col min="8708" max="8708" width="12.5703125" style="13" customWidth="1"/>
    <col min="8709" max="8709" width="11.7109375" style="13" customWidth="1"/>
    <col min="8710" max="8714" width="9.140625" style="13"/>
    <col min="8715" max="8715" width="10.42578125" style="13" customWidth="1"/>
    <col min="8716" max="8960" width="9.140625" style="13"/>
    <col min="8961" max="8961" width="14.5703125" style="13" customWidth="1"/>
    <col min="8962" max="8962" width="38.85546875" style="13" customWidth="1"/>
    <col min="8963" max="8963" width="16.7109375" style="13" customWidth="1"/>
    <col min="8964" max="8964" width="12.5703125" style="13" customWidth="1"/>
    <col min="8965" max="8965" width="11.7109375" style="13" customWidth="1"/>
    <col min="8966" max="8970" width="9.140625" style="13"/>
    <col min="8971" max="8971" width="10.42578125" style="13" customWidth="1"/>
    <col min="8972" max="9216" width="9.140625" style="13"/>
    <col min="9217" max="9217" width="14.5703125" style="13" customWidth="1"/>
    <col min="9218" max="9218" width="38.85546875" style="13" customWidth="1"/>
    <col min="9219" max="9219" width="16.7109375" style="13" customWidth="1"/>
    <col min="9220" max="9220" width="12.5703125" style="13" customWidth="1"/>
    <col min="9221" max="9221" width="11.7109375" style="13" customWidth="1"/>
    <col min="9222" max="9226" width="9.140625" style="13"/>
    <col min="9227" max="9227" width="10.42578125" style="13" customWidth="1"/>
    <col min="9228" max="9472" width="9.140625" style="13"/>
    <col min="9473" max="9473" width="14.5703125" style="13" customWidth="1"/>
    <col min="9474" max="9474" width="38.85546875" style="13" customWidth="1"/>
    <col min="9475" max="9475" width="16.7109375" style="13" customWidth="1"/>
    <col min="9476" max="9476" width="12.5703125" style="13" customWidth="1"/>
    <col min="9477" max="9477" width="11.7109375" style="13" customWidth="1"/>
    <col min="9478" max="9482" width="9.140625" style="13"/>
    <col min="9483" max="9483" width="10.42578125" style="13" customWidth="1"/>
    <col min="9484" max="9728" width="9.140625" style="13"/>
    <col min="9729" max="9729" width="14.5703125" style="13" customWidth="1"/>
    <col min="9730" max="9730" width="38.85546875" style="13" customWidth="1"/>
    <col min="9731" max="9731" width="16.7109375" style="13" customWidth="1"/>
    <col min="9732" max="9732" width="12.5703125" style="13" customWidth="1"/>
    <col min="9733" max="9733" width="11.7109375" style="13" customWidth="1"/>
    <col min="9734" max="9738" width="9.140625" style="13"/>
    <col min="9739" max="9739" width="10.42578125" style="13" customWidth="1"/>
    <col min="9740" max="9984" width="9.140625" style="13"/>
    <col min="9985" max="9985" width="14.5703125" style="13" customWidth="1"/>
    <col min="9986" max="9986" width="38.85546875" style="13" customWidth="1"/>
    <col min="9987" max="9987" width="16.7109375" style="13" customWidth="1"/>
    <col min="9988" max="9988" width="12.5703125" style="13" customWidth="1"/>
    <col min="9989" max="9989" width="11.7109375" style="13" customWidth="1"/>
    <col min="9990" max="9994" width="9.140625" style="13"/>
    <col min="9995" max="9995" width="10.42578125" style="13" customWidth="1"/>
    <col min="9996" max="10240" width="9.140625" style="13"/>
    <col min="10241" max="10241" width="14.5703125" style="13" customWidth="1"/>
    <col min="10242" max="10242" width="38.85546875" style="13" customWidth="1"/>
    <col min="10243" max="10243" width="16.7109375" style="13" customWidth="1"/>
    <col min="10244" max="10244" width="12.5703125" style="13" customWidth="1"/>
    <col min="10245" max="10245" width="11.7109375" style="13" customWidth="1"/>
    <col min="10246" max="10250" width="9.140625" style="13"/>
    <col min="10251" max="10251" width="10.42578125" style="13" customWidth="1"/>
    <col min="10252" max="10496" width="9.140625" style="13"/>
    <col min="10497" max="10497" width="14.5703125" style="13" customWidth="1"/>
    <col min="10498" max="10498" width="38.85546875" style="13" customWidth="1"/>
    <col min="10499" max="10499" width="16.7109375" style="13" customWidth="1"/>
    <col min="10500" max="10500" width="12.5703125" style="13" customWidth="1"/>
    <col min="10501" max="10501" width="11.7109375" style="13" customWidth="1"/>
    <col min="10502" max="10506" width="9.140625" style="13"/>
    <col min="10507" max="10507" width="10.42578125" style="13" customWidth="1"/>
    <col min="10508" max="10752" width="9.140625" style="13"/>
    <col min="10753" max="10753" width="14.5703125" style="13" customWidth="1"/>
    <col min="10754" max="10754" width="38.85546875" style="13" customWidth="1"/>
    <col min="10755" max="10755" width="16.7109375" style="13" customWidth="1"/>
    <col min="10756" max="10756" width="12.5703125" style="13" customWidth="1"/>
    <col min="10757" max="10757" width="11.7109375" style="13" customWidth="1"/>
    <col min="10758" max="10762" width="9.140625" style="13"/>
    <col min="10763" max="10763" width="10.42578125" style="13" customWidth="1"/>
    <col min="10764" max="11008" width="9.140625" style="13"/>
    <col min="11009" max="11009" width="14.5703125" style="13" customWidth="1"/>
    <col min="11010" max="11010" width="38.85546875" style="13" customWidth="1"/>
    <col min="11011" max="11011" width="16.7109375" style="13" customWidth="1"/>
    <col min="11012" max="11012" width="12.5703125" style="13" customWidth="1"/>
    <col min="11013" max="11013" width="11.7109375" style="13" customWidth="1"/>
    <col min="11014" max="11018" width="9.140625" style="13"/>
    <col min="11019" max="11019" width="10.42578125" style="13" customWidth="1"/>
    <col min="11020" max="11264" width="9.140625" style="13"/>
    <col min="11265" max="11265" width="14.5703125" style="13" customWidth="1"/>
    <col min="11266" max="11266" width="38.85546875" style="13" customWidth="1"/>
    <col min="11267" max="11267" width="16.7109375" style="13" customWidth="1"/>
    <col min="11268" max="11268" width="12.5703125" style="13" customWidth="1"/>
    <col min="11269" max="11269" width="11.7109375" style="13" customWidth="1"/>
    <col min="11270" max="11274" width="9.140625" style="13"/>
    <col min="11275" max="11275" width="10.42578125" style="13" customWidth="1"/>
    <col min="11276" max="11520" width="9.140625" style="13"/>
    <col min="11521" max="11521" width="14.5703125" style="13" customWidth="1"/>
    <col min="11522" max="11522" width="38.85546875" style="13" customWidth="1"/>
    <col min="11523" max="11523" width="16.7109375" style="13" customWidth="1"/>
    <col min="11524" max="11524" width="12.5703125" style="13" customWidth="1"/>
    <col min="11525" max="11525" width="11.7109375" style="13" customWidth="1"/>
    <col min="11526" max="11530" width="9.140625" style="13"/>
    <col min="11531" max="11531" width="10.42578125" style="13" customWidth="1"/>
    <col min="11532" max="11776" width="9.140625" style="13"/>
    <col min="11777" max="11777" width="14.5703125" style="13" customWidth="1"/>
    <col min="11778" max="11778" width="38.85546875" style="13" customWidth="1"/>
    <col min="11779" max="11779" width="16.7109375" style="13" customWidth="1"/>
    <col min="11780" max="11780" width="12.5703125" style="13" customWidth="1"/>
    <col min="11781" max="11781" width="11.7109375" style="13" customWidth="1"/>
    <col min="11782" max="11786" width="9.140625" style="13"/>
    <col min="11787" max="11787" width="10.42578125" style="13" customWidth="1"/>
    <col min="11788" max="12032" width="9.140625" style="13"/>
    <col min="12033" max="12033" width="14.5703125" style="13" customWidth="1"/>
    <col min="12034" max="12034" width="38.85546875" style="13" customWidth="1"/>
    <col min="12035" max="12035" width="16.7109375" style="13" customWidth="1"/>
    <col min="12036" max="12036" width="12.5703125" style="13" customWidth="1"/>
    <col min="12037" max="12037" width="11.7109375" style="13" customWidth="1"/>
    <col min="12038" max="12042" width="9.140625" style="13"/>
    <col min="12043" max="12043" width="10.42578125" style="13" customWidth="1"/>
    <col min="12044" max="12288" width="9.140625" style="13"/>
    <col min="12289" max="12289" width="14.5703125" style="13" customWidth="1"/>
    <col min="12290" max="12290" width="38.85546875" style="13" customWidth="1"/>
    <col min="12291" max="12291" width="16.7109375" style="13" customWidth="1"/>
    <col min="12292" max="12292" width="12.5703125" style="13" customWidth="1"/>
    <col min="12293" max="12293" width="11.7109375" style="13" customWidth="1"/>
    <col min="12294" max="12298" width="9.140625" style="13"/>
    <col min="12299" max="12299" width="10.42578125" style="13" customWidth="1"/>
    <col min="12300" max="12544" width="9.140625" style="13"/>
    <col min="12545" max="12545" width="14.5703125" style="13" customWidth="1"/>
    <col min="12546" max="12546" width="38.85546875" style="13" customWidth="1"/>
    <col min="12547" max="12547" width="16.7109375" style="13" customWidth="1"/>
    <col min="12548" max="12548" width="12.5703125" style="13" customWidth="1"/>
    <col min="12549" max="12549" width="11.7109375" style="13" customWidth="1"/>
    <col min="12550" max="12554" width="9.140625" style="13"/>
    <col min="12555" max="12555" width="10.42578125" style="13" customWidth="1"/>
    <col min="12556" max="12800" width="9.140625" style="13"/>
    <col min="12801" max="12801" width="14.5703125" style="13" customWidth="1"/>
    <col min="12802" max="12802" width="38.85546875" style="13" customWidth="1"/>
    <col min="12803" max="12803" width="16.7109375" style="13" customWidth="1"/>
    <col min="12804" max="12804" width="12.5703125" style="13" customWidth="1"/>
    <col min="12805" max="12805" width="11.7109375" style="13" customWidth="1"/>
    <col min="12806" max="12810" width="9.140625" style="13"/>
    <col min="12811" max="12811" width="10.42578125" style="13" customWidth="1"/>
    <col min="12812" max="13056" width="9.140625" style="13"/>
    <col min="13057" max="13057" width="14.5703125" style="13" customWidth="1"/>
    <col min="13058" max="13058" width="38.85546875" style="13" customWidth="1"/>
    <col min="13059" max="13059" width="16.7109375" style="13" customWidth="1"/>
    <col min="13060" max="13060" width="12.5703125" style="13" customWidth="1"/>
    <col min="13061" max="13061" width="11.7109375" style="13" customWidth="1"/>
    <col min="13062" max="13066" width="9.140625" style="13"/>
    <col min="13067" max="13067" width="10.42578125" style="13" customWidth="1"/>
    <col min="13068" max="13312" width="9.140625" style="13"/>
    <col min="13313" max="13313" width="14.5703125" style="13" customWidth="1"/>
    <col min="13314" max="13314" width="38.85546875" style="13" customWidth="1"/>
    <col min="13315" max="13315" width="16.7109375" style="13" customWidth="1"/>
    <col min="13316" max="13316" width="12.5703125" style="13" customWidth="1"/>
    <col min="13317" max="13317" width="11.7109375" style="13" customWidth="1"/>
    <col min="13318" max="13322" width="9.140625" style="13"/>
    <col min="13323" max="13323" width="10.42578125" style="13" customWidth="1"/>
    <col min="13324" max="13568" width="9.140625" style="13"/>
    <col min="13569" max="13569" width="14.5703125" style="13" customWidth="1"/>
    <col min="13570" max="13570" width="38.85546875" style="13" customWidth="1"/>
    <col min="13571" max="13571" width="16.7109375" style="13" customWidth="1"/>
    <col min="13572" max="13572" width="12.5703125" style="13" customWidth="1"/>
    <col min="13573" max="13573" width="11.7109375" style="13" customWidth="1"/>
    <col min="13574" max="13578" width="9.140625" style="13"/>
    <col min="13579" max="13579" width="10.42578125" style="13" customWidth="1"/>
    <col min="13580" max="13824" width="9.140625" style="13"/>
    <col min="13825" max="13825" width="14.5703125" style="13" customWidth="1"/>
    <col min="13826" max="13826" width="38.85546875" style="13" customWidth="1"/>
    <col min="13827" max="13827" width="16.7109375" style="13" customWidth="1"/>
    <col min="13828" max="13828" width="12.5703125" style="13" customWidth="1"/>
    <col min="13829" max="13829" width="11.7109375" style="13" customWidth="1"/>
    <col min="13830" max="13834" width="9.140625" style="13"/>
    <col min="13835" max="13835" width="10.42578125" style="13" customWidth="1"/>
    <col min="13836" max="14080" width="9.140625" style="13"/>
    <col min="14081" max="14081" width="14.5703125" style="13" customWidth="1"/>
    <col min="14082" max="14082" width="38.85546875" style="13" customWidth="1"/>
    <col min="14083" max="14083" width="16.7109375" style="13" customWidth="1"/>
    <col min="14084" max="14084" width="12.5703125" style="13" customWidth="1"/>
    <col min="14085" max="14085" width="11.7109375" style="13" customWidth="1"/>
    <col min="14086" max="14090" width="9.140625" style="13"/>
    <col min="14091" max="14091" width="10.42578125" style="13" customWidth="1"/>
    <col min="14092" max="14336" width="9.140625" style="13"/>
    <col min="14337" max="14337" width="14.5703125" style="13" customWidth="1"/>
    <col min="14338" max="14338" width="38.85546875" style="13" customWidth="1"/>
    <col min="14339" max="14339" width="16.7109375" style="13" customWidth="1"/>
    <col min="14340" max="14340" width="12.5703125" style="13" customWidth="1"/>
    <col min="14341" max="14341" width="11.7109375" style="13" customWidth="1"/>
    <col min="14342" max="14346" width="9.140625" style="13"/>
    <col min="14347" max="14347" width="10.42578125" style="13" customWidth="1"/>
    <col min="14348" max="14592" width="9.140625" style="13"/>
    <col min="14593" max="14593" width="14.5703125" style="13" customWidth="1"/>
    <col min="14594" max="14594" width="38.85546875" style="13" customWidth="1"/>
    <col min="14595" max="14595" width="16.7109375" style="13" customWidth="1"/>
    <col min="14596" max="14596" width="12.5703125" style="13" customWidth="1"/>
    <col min="14597" max="14597" width="11.7109375" style="13" customWidth="1"/>
    <col min="14598" max="14602" width="9.140625" style="13"/>
    <col min="14603" max="14603" width="10.42578125" style="13" customWidth="1"/>
    <col min="14604" max="14848" width="9.140625" style="13"/>
    <col min="14849" max="14849" width="14.5703125" style="13" customWidth="1"/>
    <col min="14850" max="14850" width="38.85546875" style="13" customWidth="1"/>
    <col min="14851" max="14851" width="16.7109375" style="13" customWidth="1"/>
    <col min="14852" max="14852" width="12.5703125" style="13" customWidth="1"/>
    <col min="14853" max="14853" width="11.7109375" style="13" customWidth="1"/>
    <col min="14854" max="14858" width="9.140625" style="13"/>
    <col min="14859" max="14859" width="10.42578125" style="13" customWidth="1"/>
    <col min="14860" max="15104" width="9.140625" style="13"/>
    <col min="15105" max="15105" width="14.5703125" style="13" customWidth="1"/>
    <col min="15106" max="15106" width="38.85546875" style="13" customWidth="1"/>
    <col min="15107" max="15107" width="16.7109375" style="13" customWidth="1"/>
    <col min="15108" max="15108" width="12.5703125" style="13" customWidth="1"/>
    <col min="15109" max="15109" width="11.7109375" style="13" customWidth="1"/>
    <col min="15110" max="15114" width="9.140625" style="13"/>
    <col min="15115" max="15115" width="10.42578125" style="13" customWidth="1"/>
    <col min="15116" max="15360" width="9.140625" style="13"/>
    <col min="15361" max="15361" width="14.5703125" style="13" customWidth="1"/>
    <col min="15362" max="15362" width="38.85546875" style="13" customWidth="1"/>
    <col min="15363" max="15363" width="16.7109375" style="13" customWidth="1"/>
    <col min="15364" max="15364" width="12.5703125" style="13" customWidth="1"/>
    <col min="15365" max="15365" width="11.7109375" style="13" customWidth="1"/>
    <col min="15366" max="15370" width="9.140625" style="13"/>
    <col min="15371" max="15371" width="10.42578125" style="13" customWidth="1"/>
    <col min="15372" max="15616" width="9.140625" style="13"/>
    <col min="15617" max="15617" width="14.5703125" style="13" customWidth="1"/>
    <col min="15618" max="15618" width="38.85546875" style="13" customWidth="1"/>
    <col min="15619" max="15619" width="16.7109375" style="13" customWidth="1"/>
    <col min="15620" max="15620" width="12.5703125" style="13" customWidth="1"/>
    <col min="15621" max="15621" width="11.7109375" style="13" customWidth="1"/>
    <col min="15622" max="15626" width="9.140625" style="13"/>
    <col min="15627" max="15627" width="10.42578125" style="13" customWidth="1"/>
    <col min="15628" max="15872" width="9.140625" style="13"/>
    <col min="15873" max="15873" width="14.5703125" style="13" customWidth="1"/>
    <col min="15874" max="15874" width="38.85546875" style="13" customWidth="1"/>
    <col min="15875" max="15875" width="16.7109375" style="13" customWidth="1"/>
    <col min="15876" max="15876" width="12.5703125" style="13" customWidth="1"/>
    <col min="15877" max="15877" width="11.7109375" style="13" customWidth="1"/>
    <col min="15878" max="15882" width="9.140625" style="13"/>
    <col min="15883" max="15883" width="10.42578125" style="13" customWidth="1"/>
    <col min="15884" max="16128" width="9.140625" style="13"/>
    <col min="16129" max="16129" width="14.5703125" style="13" customWidth="1"/>
    <col min="16130" max="16130" width="38.85546875" style="13" customWidth="1"/>
    <col min="16131" max="16131" width="16.7109375" style="13" customWidth="1"/>
    <col min="16132" max="16132" width="12.5703125" style="13" customWidth="1"/>
    <col min="16133" max="16133" width="11.7109375" style="13" customWidth="1"/>
    <col min="16134" max="16138" width="9.140625" style="13"/>
    <col min="16139" max="16139" width="10.42578125" style="13" customWidth="1"/>
    <col min="16140" max="16384" width="9.140625" style="13"/>
  </cols>
  <sheetData>
    <row r="1" spans="1:11" s="12" customFormat="1" ht="36" customHeight="1" x14ac:dyDescent="0.25">
      <c r="A1" s="182" t="s">
        <v>639</v>
      </c>
      <c r="B1" s="315" t="s">
        <v>227</v>
      </c>
      <c r="C1" s="315"/>
      <c r="D1" s="315"/>
      <c r="E1" s="315"/>
      <c r="F1" s="315"/>
    </row>
    <row r="2" spans="1:11" s="12" customFormat="1" ht="20.100000000000001" customHeight="1" x14ac:dyDescent="0.25">
      <c r="A2" s="316" t="s">
        <v>130</v>
      </c>
      <c r="B2" s="317"/>
      <c r="C2" s="270" t="s">
        <v>228</v>
      </c>
      <c r="D2" s="278" t="s">
        <v>229</v>
      </c>
      <c r="E2" s="278"/>
      <c r="F2" s="270" t="s">
        <v>667</v>
      </c>
    </row>
    <row r="3" spans="1:11" s="12" customFormat="1" ht="20.100000000000001" customHeight="1" x14ac:dyDescent="0.25">
      <c r="A3" s="318"/>
      <c r="B3" s="319"/>
      <c r="C3" s="270"/>
      <c r="D3" s="195" t="s">
        <v>230</v>
      </c>
      <c r="E3" s="195" t="s">
        <v>231</v>
      </c>
      <c r="F3" s="270"/>
      <c r="I3" s="28"/>
      <c r="J3" s="28"/>
      <c r="K3" s="28"/>
    </row>
    <row r="4" spans="1:11" ht="20.100000000000001" customHeight="1" x14ac:dyDescent="0.25">
      <c r="A4" s="303" t="s">
        <v>616</v>
      </c>
      <c r="B4" s="304"/>
      <c r="C4" s="109">
        <v>261</v>
      </c>
      <c r="D4" s="335">
        <v>0.8</v>
      </c>
      <c r="E4" s="118">
        <v>2.2000000000000002</v>
      </c>
      <c r="F4" s="104" t="s">
        <v>232</v>
      </c>
      <c r="I4" s="29"/>
      <c r="J4" s="29"/>
      <c r="K4" s="29"/>
    </row>
    <row r="5" spans="1:11" ht="20.100000000000001" customHeight="1" x14ac:dyDescent="0.25">
      <c r="A5" s="303" t="s">
        <v>217</v>
      </c>
      <c r="B5" s="304"/>
      <c r="C5" s="109">
        <v>193</v>
      </c>
      <c r="D5" s="118">
        <v>0.7</v>
      </c>
      <c r="E5" s="118">
        <v>2.7</v>
      </c>
      <c r="F5" s="104" t="s">
        <v>232</v>
      </c>
      <c r="I5" s="29"/>
      <c r="J5" s="29"/>
      <c r="K5" s="29"/>
    </row>
    <row r="6" spans="1:11" ht="20.100000000000001" customHeight="1" x14ac:dyDescent="0.25">
      <c r="A6" s="303" t="s">
        <v>212</v>
      </c>
      <c r="B6" s="304"/>
      <c r="C6" s="109">
        <v>148</v>
      </c>
      <c r="D6" s="118">
        <v>1</v>
      </c>
      <c r="E6" s="118">
        <v>2.7</v>
      </c>
      <c r="F6" s="104" t="s">
        <v>232</v>
      </c>
      <c r="I6" s="29"/>
      <c r="J6" s="29"/>
      <c r="K6" s="29"/>
    </row>
    <row r="7" spans="1:11" ht="20.100000000000001" customHeight="1" x14ac:dyDescent="0.25">
      <c r="A7" s="303" t="s">
        <v>158</v>
      </c>
      <c r="B7" s="304"/>
      <c r="C7" s="109">
        <v>78</v>
      </c>
      <c r="D7" s="118">
        <v>3.5</v>
      </c>
      <c r="E7" s="118">
        <v>11.8</v>
      </c>
      <c r="F7" s="104" t="s">
        <v>232</v>
      </c>
      <c r="I7" s="29"/>
      <c r="J7" s="29"/>
      <c r="K7" s="29"/>
    </row>
    <row r="8" spans="1:11" ht="20.100000000000001" customHeight="1" x14ac:dyDescent="0.25">
      <c r="A8" s="303" t="s">
        <v>162</v>
      </c>
      <c r="B8" s="304"/>
      <c r="C8" s="109">
        <v>71</v>
      </c>
      <c r="D8" s="118">
        <v>7.5</v>
      </c>
      <c r="E8" s="118">
        <v>24.8</v>
      </c>
      <c r="F8" s="104" t="s">
        <v>233</v>
      </c>
    </row>
    <row r="9" spans="1:11" ht="20.100000000000001" customHeight="1" x14ac:dyDescent="0.25">
      <c r="A9" s="303" t="s">
        <v>140</v>
      </c>
      <c r="B9" s="304"/>
      <c r="C9" s="109">
        <v>30</v>
      </c>
      <c r="D9" s="118">
        <v>31.1</v>
      </c>
      <c r="E9" s="118">
        <v>57.7</v>
      </c>
      <c r="F9" s="104" t="s">
        <v>233</v>
      </c>
    </row>
    <row r="10" spans="1:11" ht="20.100000000000001" customHeight="1" x14ac:dyDescent="0.25">
      <c r="A10" s="303" t="s">
        <v>138</v>
      </c>
      <c r="B10" s="304"/>
      <c r="C10" s="109">
        <v>21</v>
      </c>
      <c r="D10" s="118">
        <v>3.6</v>
      </c>
      <c r="E10" s="118">
        <v>10.199999999999999</v>
      </c>
      <c r="F10" s="104" t="s">
        <v>232</v>
      </c>
    </row>
    <row r="11" spans="1:11" ht="20.100000000000001" customHeight="1" x14ac:dyDescent="0.25">
      <c r="A11" s="303" t="s">
        <v>170</v>
      </c>
      <c r="B11" s="304"/>
      <c r="C11" s="109">
        <v>21</v>
      </c>
      <c r="D11" s="118">
        <v>1</v>
      </c>
      <c r="E11" s="118">
        <v>2.1</v>
      </c>
      <c r="F11" s="104" t="s">
        <v>232</v>
      </c>
    </row>
    <row r="12" spans="1:11" ht="20.100000000000001" customHeight="1" x14ac:dyDescent="0.25">
      <c r="A12" s="303" t="s">
        <v>172</v>
      </c>
      <c r="B12" s="304"/>
      <c r="C12" s="109">
        <v>21</v>
      </c>
      <c r="D12" s="118">
        <v>1.4</v>
      </c>
      <c r="E12" s="118">
        <v>2.1</v>
      </c>
      <c r="F12" s="104" t="s">
        <v>232</v>
      </c>
    </row>
    <row r="13" spans="1:11" ht="20.100000000000001" customHeight="1" x14ac:dyDescent="0.25">
      <c r="A13" s="303" t="s">
        <v>166</v>
      </c>
      <c r="B13" s="304"/>
      <c r="C13" s="109">
        <v>20</v>
      </c>
      <c r="D13" s="118">
        <v>10.6</v>
      </c>
      <c r="E13" s="118">
        <v>27.3</v>
      </c>
      <c r="F13" s="104" t="s">
        <v>232</v>
      </c>
    </row>
    <row r="14" spans="1:11" ht="20.100000000000001" customHeight="1" x14ac:dyDescent="0.25">
      <c r="A14" s="303" t="s">
        <v>154</v>
      </c>
      <c r="B14" s="304"/>
      <c r="C14" s="109">
        <v>16</v>
      </c>
      <c r="D14" s="118">
        <v>9.3000000000000007</v>
      </c>
      <c r="E14" s="118">
        <v>22.2</v>
      </c>
      <c r="F14" s="104" t="s">
        <v>233</v>
      </c>
    </row>
    <row r="15" spans="1:11" ht="20.100000000000001" customHeight="1" x14ac:dyDescent="0.25">
      <c r="A15" s="303" t="s">
        <v>188</v>
      </c>
      <c r="B15" s="304"/>
      <c r="C15" s="109">
        <v>11</v>
      </c>
      <c r="D15" s="118">
        <v>26.1</v>
      </c>
      <c r="E15" s="118">
        <v>104</v>
      </c>
      <c r="F15" s="104" t="s">
        <v>233</v>
      </c>
    </row>
    <row r="16" spans="1:11" ht="20.100000000000001" customHeight="1" x14ac:dyDescent="0.25">
      <c r="A16" s="303" t="s">
        <v>586</v>
      </c>
      <c r="B16" s="304"/>
      <c r="C16" s="109">
        <v>8</v>
      </c>
      <c r="D16" s="118">
        <v>1.3</v>
      </c>
      <c r="E16" s="118">
        <v>2</v>
      </c>
      <c r="F16" s="104" t="s">
        <v>232</v>
      </c>
    </row>
    <row r="17" spans="1:6" ht="20.100000000000001" customHeight="1" x14ac:dyDescent="0.25">
      <c r="A17" s="303" t="s">
        <v>617</v>
      </c>
      <c r="B17" s="304"/>
      <c r="C17" s="109">
        <v>7</v>
      </c>
      <c r="D17" s="118">
        <v>1</v>
      </c>
      <c r="E17" s="118">
        <v>2.2000000000000002</v>
      </c>
      <c r="F17" s="104" t="s">
        <v>232</v>
      </c>
    </row>
    <row r="18" spans="1:6" ht="20.100000000000001" customHeight="1" x14ac:dyDescent="0.25">
      <c r="A18" s="303" t="s">
        <v>194</v>
      </c>
      <c r="B18" s="304"/>
      <c r="C18" s="109">
        <v>6</v>
      </c>
      <c r="D18" s="118">
        <v>1.9</v>
      </c>
      <c r="E18" s="118">
        <v>2.7</v>
      </c>
      <c r="F18" s="104" t="s">
        <v>232</v>
      </c>
    </row>
    <row r="19" spans="1:6" ht="20.100000000000001" customHeight="1" x14ac:dyDescent="0.25">
      <c r="A19" s="301" t="s">
        <v>144</v>
      </c>
      <c r="B19" s="302"/>
      <c r="C19" s="109">
        <v>5</v>
      </c>
      <c r="D19" s="118">
        <v>0.9</v>
      </c>
      <c r="E19" s="118">
        <v>1.1000000000000001</v>
      </c>
      <c r="F19" s="104" t="s">
        <v>232</v>
      </c>
    </row>
    <row r="20" spans="1:6" ht="20.100000000000001" customHeight="1" x14ac:dyDescent="0.25">
      <c r="A20" s="303" t="s">
        <v>215</v>
      </c>
      <c r="B20" s="304"/>
      <c r="C20" s="109">
        <v>5</v>
      </c>
      <c r="D20" s="118">
        <v>1</v>
      </c>
      <c r="E20" s="118">
        <v>1.5</v>
      </c>
      <c r="F20" s="104" t="s">
        <v>232</v>
      </c>
    </row>
    <row r="21" spans="1:6" ht="20.100000000000001" customHeight="1" x14ac:dyDescent="0.25">
      <c r="A21" s="303" t="s">
        <v>605</v>
      </c>
      <c r="B21" s="304"/>
      <c r="C21" s="109">
        <v>4</v>
      </c>
      <c r="D21" s="118">
        <v>2</v>
      </c>
      <c r="E21" s="118">
        <v>3.3</v>
      </c>
      <c r="F21" s="104" t="s">
        <v>232</v>
      </c>
    </row>
    <row r="22" spans="1:6" ht="20.100000000000001" customHeight="1" x14ac:dyDescent="0.25">
      <c r="A22" s="303" t="s">
        <v>588</v>
      </c>
      <c r="B22" s="304"/>
      <c r="C22" s="109">
        <v>3</v>
      </c>
      <c r="D22" s="118">
        <v>1.3</v>
      </c>
      <c r="E22" s="118">
        <v>1.8</v>
      </c>
      <c r="F22" s="104" t="s">
        <v>232</v>
      </c>
    </row>
    <row r="23" spans="1:6" ht="20.100000000000001" customHeight="1" x14ac:dyDescent="0.25">
      <c r="A23" s="303" t="s">
        <v>174</v>
      </c>
      <c r="B23" s="304"/>
      <c r="C23" s="109">
        <v>3</v>
      </c>
      <c r="D23" s="118">
        <v>38</v>
      </c>
      <c r="E23" s="118">
        <v>83</v>
      </c>
      <c r="F23" s="104" t="s">
        <v>233</v>
      </c>
    </row>
    <row r="24" spans="1:6" ht="20.100000000000001" customHeight="1" x14ac:dyDescent="0.25">
      <c r="A24" s="303" t="s">
        <v>180</v>
      </c>
      <c r="B24" s="304"/>
      <c r="C24" s="109">
        <v>3</v>
      </c>
      <c r="D24" s="118">
        <v>21.8</v>
      </c>
      <c r="E24" s="118">
        <v>24.5</v>
      </c>
      <c r="F24" s="104" t="s">
        <v>233</v>
      </c>
    </row>
    <row r="25" spans="1:6" ht="20.100000000000001" customHeight="1" x14ac:dyDescent="0.25">
      <c r="A25" s="303" t="s">
        <v>143</v>
      </c>
      <c r="B25" s="304"/>
      <c r="C25" s="109">
        <v>2</v>
      </c>
      <c r="D25" s="118">
        <v>1.7</v>
      </c>
      <c r="E25" s="118">
        <v>2.1</v>
      </c>
      <c r="F25" s="104" t="s">
        <v>232</v>
      </c>
    </row>
    <row r="26" spans="1:6" ht="20.100000000000001" customHeight="1" x14ac:dyDescent="0.25">
      <c r="A26" s="303" t="s">
        <v>168</v>
      </c>
      <c r="B26" s="304"/>
      <c r="C26" s="109">
        <v>2</v>
      </c>
      <c r="D26" s="118">
        <v>2</v>
      </c>
      <c r="E26" s="118">
        <v>2.1</v>
      </c>
      <c r="F26" s="104" t="s">
        <v>232</v>
      </c>
    </row>
    <row r="27" spans="1:6" ht="20.100000000000001" customHeight="1" x14ac:dyDescent="0.25">
      <c r="A27" s="303" t="s">
        <v>192</v>
      </c>
      <c r="B27" s="304"/>
      <c r="C27" s="109">
        <v>2</v>
      </c>
      <c r="D27" s="118">
        <v>26.5</v>
      </c>
      <c r="E27" s="118">
        <v>28.1</v>
      </c>
      <c r="F27" s="104" t="s">
        <v>233</v>
      </c>
    </row>
    <row r="28" spans="1:6" ht="20.100000000000001" customHeight="1" x14ac:dyDescent="0.25">
      <c r="A28" s="303" t="s">
        <v>608</v>
      </c>
      <c r="B28" s="304"/>
      <c r="C28" s="109">
        <v>2</v>
      </c>
      <c r="D28" s="118">
        <v>9.5</v>
      </c>
      <c r="E28" s="118">
        <v>16.13</v>
      </c>
      <c r="F28" s="104" t="s">
        <v>234</v>
      </c>
    </row>
    <row r="29" spans="1:6" ht="20.100000000000001" customHeight="1" x14ac:dyDescent="0.25">
      <c r="A29" s="303" t="s">
        <v>571</v>
      </c>
      <c r="B29" s="304"/>
      <c r="C29" s="109">
        <v>1</v>
      </c>
      <c r="D29" s="118">
        <v>2</v>
      </c>
      <c r="E29" s="118">
        <v>2</v>
      </c>
      <c r="F29" s="104" t="s">
        <v>232</v>
      </c>
    </row>
    <row r="30" spans="1:6" ht="20.100000000000001" customHeight="1" x14ac:dyDescent="0.25">
      <c r="A30" s="303" t="s">
        <v>572</v>
      </c>
      <c r="B30" s="304"/>
      <c r="C30" s="109">
        <v>1</v>
      </c>
      <c r="D30" s="118">
        <v>33.4</v>
      </c>
      <c r="E30" s="118">
        <v>33.4</v>
      </c>
      <c r="F30" s="104" t="s">
        <v>234</v>
      </c>
    </row>
    <row r="31" spans="1:6" ht="20.100000000000001" customHeight="1" x14ac:dyDescent="0.25">
      <c r="A31" s="303" t="s">
        <v>244</v>
      </c>
      <c r="B31" s="304"/>
      <c r="C31" s="109">
        <v>1</v>
      </c>
      <c r="D31" s="118">
        <v>47.6</v>
      </c>
      <c r="E31" s="118">
        <v>47.6</v>
      </c>
      <c r="F31" s="104" t="s">
        <v>234</v>
      </c>
    </row>
    <row r="32" spans="1:6" ht="20.100000000000001" customHeight="1" x14ac:dyDescent="0.25">
      <c r="A32" s="303" t="s">
        <v>575</v>
      </c>
      <c r="B32" s="304"/>
      <c r="C32" s="109">
        <v>1</v>
      </c>
      <c r="D32" s="118">
        <v>17.2</v>
      </c>
      <c r="E32" s="118">
        <v>17.2</v>
      </c>
      <c r="F32" s="104" t="s">
        <v>234</v>
      </c>
    </row>
    <row r="33" spans="1:6" ht="20.100000000000001" customHeight="1" x14ac:dyDescent="0.25">
      <c r="A33" s="303" t="s">
        <v>577</v>
      </c>
      <c r="B33" s="304"/>
      <c r="C33" s="109">
        <v>1</v>
      </c>
      <c r="D33" s="118">
        <v>18.8</v>
      </c>
      <c r="E33" s="118">
        <v>18.8</v>
      </c>
      <c r="F33" s="104" t="s">
        <v>233</v>
      </c>
    </row>
    <row r="34" spans="1:6" ht="20.100000000000001" customHeight="1" x14ac:dyDescent="0.25">
      <c r="A34" s="303" t="s">
        <v>160</v>
      </c>
      <c r="B34" s="304"/>
      <c r="C34" s="109">
        <v>1</v>
      </c>
      <c r="D34" s="118">
        <v>2.5</v>
      </c>
      <c r="E34" s="118">
        <v>2.5</v>
      </c>
      <c r="F34" s="104" t="s">
        <v>232</v>
      </c>
    </row>
    <row r="35" spans="1:6" ht="20.100000000000001" customHeight="1" x14ac:dyDescent="0.25">
      <c r="A35" s="303" t="s">
        <v>581</v>
      </c>
      <c r="B35" s="304"/>
      <c r="C35" s="109">
        <v>1</v>
      </c>
      <c r="D35" s="118">
        <v>19.100000000000001</v>
      </c>
      <c r="E35" s="118">
        <v>19.100000000000001</v>
      </c>
      <c r="F35" s="104" t="s">
        <v>233</v>
      </c>
    </row>
    <row r="36" spans="1:6" ht="20.100000000000001" customHeight="1" x14ac:dyDescent="0.25">
      <c r="A36" s="303" t="s">
        <v>583</v>
      </c>
      <c r="B36" s="304"/>
      <c r="C36" s="109">
        <v>1</v>
      </c>
      <c r="D36" s="118">
        <v>51.5</v>
      </c>
      <c r="E36" s="118">
        <v>51.5</v>
      </c>
      <c r="F36" s="104" t="s">
        <v>233</v>
      </c>
    </row>
    <row r="37" spans="1:6" ht="20.100000000000001" customHeight="1" x14ac:dyDescent="0.25">
      <c r="A37" s="303" t="s">
        <v>587</v>
      </c>
      <c r="B37" s="304"/>
      <c r="C37" s="109">
        <v>1</v>
      </c>
      <c r="D37" s="118">
        <v>1.7</v>
      </c>
      <c r="E37" s="118">
        <v>1.7</v>
      </c>
      <c r="F37" s="104" t="s">
        <v>232</v>
      </c>
    </row>
    <row r="38" spans="1:6" ht="20.100000000000001" customHeight="1" x14ac:dyDescent="0.25">
      <c r="A38" s="303" t="s">
        <v>591</v>
      </c>
      <c r="B38" s="304"/>
      <c r="C38" s="109">
        <v>1</v>
      </c>
      <c r="D38" s="118">
        <v>14.4</v>
      </c>
      <c r="E38" s="118">
        <v>14.4</v>
      </c>
      <c r="F38" s="104" t="s">
        <v>233</v>
      </c>
    </row>
    <row r="39" spans="1:6" ht="20.100000000000001" customHeight="1" x14ac:dyDescent="0.25">
      <c r="A39" s="303" t="s">
        <v>595</v>
      </c>
      <c r="B39" s="304"/>
      <c r="C39" s="109">
        <v>1</v>
      </c>
      <c r="D39" s="118">
        <v>24.9</v>
      </c>
      <c r="E39" s="118">
        <v>24.9</v>
      </c>
      <c r="F39" s="104" t="s">
        <v>233</v>
      </c>
    </row>
    <row r="40" spans="1:6" ht="20.100000000000001" customHeight="1" x14ac:dyDescent="0.25">
      <c r="A40" s="303" t="s">
        <v>597</v>
      </c>
      <c r="B40" s="304"/>
      <c r="C40" s="109">
        <v>1</v>
      </c>
      <c r="D40" s="118">
        <v>12.6</v>
      </c>
      <c r="E40" s="118">
        <v>12.6</v>
      </c>
      <c r="F40" s="104" t="s">
        <v>233</v>
      </c>
    </row>
    <row r="41" spans="1:6" ht="20.100000000000001" customHeight="1" x14ac:dyDescent="0.25">
      <c r="A41" s="301" t="s">
        <v>182</v>
      </c>
      <c r="B41" s="302"/>
      <c r="C41" s="109">
        <v>1</v>
      </c>
      <c r="D41" s="118">
        <v>1.2</v>
      </c>
      <c r="E41" s="118">
        <v>1.2</v>
      </c>
      <c r="F41" s="104" t="s">
        <v>232</v>
      </c>
    </row>
    <row r="42" spans="1:6" ht="20.100000000000001" customHeight="1" x14ac:dyDescent="0.25">
      <c r="A42" s="303" t="s">
        <v>599</v>
      </c>
      <c r="B42" s="304"/>
      <c r="C42" s="109">
        <v>1</v>
      </c>
      <c r="D42" s="118">
        <v>22.1</v>
      </c>
      <c r="E42" s="118">
        <v>22.1</v>
      </c>
      <c r="F42" s="104" t="s">
        <v>618</v>
      </c>
    </row>
    <row r="43" spans="1:6" ht="20.100000000000001" customHeight="1" x14ac:dyDescent="0.25">
      <c r="A43" s="303" t="s">
        <v>602</v>
      </c>
      <c r="B43" s="304"/>
      <c r="C43" s="109">
        <v>1</v>
      </c>
      <c r="D43" s="118">
        <v>3.8</v>
      </c>
      <c r="E43" s="118">
        <v>3.8</v>
      </c>
      <c r="F43" s="104" t="s">
        <v>232</v>
      </c>
    </row>
    <row r="44" spans="1:6" ht="20.100000000000001" customHeight="1" x14ac:dyDescent="0.25">
      <c r="A44" s="303" t="s">
        <v>604</v>
      </c>
      <c r="B44" s="304"/>
      <c r="C44" s="109">
        <v>1</v>
      </c>
      <c r="D44" s="118">
        <v>3.2</v>
      </c>
      <c r="E44" s="118">
        <v>3.2</v>
      </c>
      <c r="F44" s="104" t="s">
        <v>232</v>
      </c>
    </row>
    <row r="45" spans="1:6" ht="15.75" x14ac:dyDescent="0.25">
      <c r="A45" s="303" t="s">
        <v>606</v>
      </c>
      <c r="B45" s="304"/>
      <c r="C45" s="109">
        <v>1</v>
      </c>
      <c r="D45" s="118">
        <v>18</v>
      </c>
      <c r="E45" s="118">
        <v>18</v>
      </c>
      <c r="F45" s="104" t="s">
        <v>234</v>
      </c>
    </row>
    <row r="46" spans="1:6" ht="15.75" x14ac:dyDescent="0.25">
      <c r="A46" s="303" t="s">
        <v>201</v>
      </c>
      <c r="B46" s="304"/>
      <c r="C46" s="109">
        <v>1</v>
      </c>
      <c r="D46" s="118">
        <v>13.5</v>
      </c>
      <c r="E46" s="118">
        <v>13.5</v>
      </c>
      <c r="F46" s="104" t="s">
        <v>234</v>
      </c>
    </row>
    <row r="47" spans="1:6" ht="16.5" customHeight="1" x14ac:dyDescent="0.25">
      <c r="A47" s="314" t="s">
        <v>619</v>
      </c>
      <c r="B47" s="314"/>
      <c r="C47" s="314"/>
      <c r="D47" s="314"/>
      <c r="E47" s="314"/>
      <c r="F47" s="314"/>
    </row>
  </sheetData>
  <customSheetViews>
    <customSheetView guid="{47446656-4427-4713-84F1-369842C9B919}" showPageBreaks="1" printArea="1" view="pageBreakPreview">
      <selection activeCell="B1" sqref="A1:F1"/>
      <pageMargins left="0.7" right="0.7" top="0.75" bottom="0.75" header="0.3" footer="0.3"/>
      <printOptions horizontalCentered="1"/>
      <pageSetup orientation="landscape" r:id="rId1"/>
    </customSheetView>
    <customSheetView guid="{899A0855-1E4C-4ABA-ACAE-00009733593A}" showPageBreaks="1" printArea="1" view="pageBreakPreview">
      <pageMargins left="0.7" right="0.7" top="0.75" bottom="0.75" header="0.3" footer="0.3"/>
      <printOptions horizontalCentered="1"/>
      <pageSetup orientation="landscape" r:id="rId2"/>
    </customSheetView>
  </customSheetViews>
  <mergeCells count="49">
    <mergeCell ref="A4:B4"/>
    <mergeCell ref="B1:F1"/>
    <mergeCell ref="A2:B3"/>
    <mergeCell ref="C2:C3"/>
    <mergeCell ref="D2:E2"/>
    <mergeCell ref="F2:F3"/>
    <mergeCell ref="A16:B16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28:B28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40:B40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6:B46"/>
    <mergeCell ref="A47:F47"/>
    <mergeCell ref="A41:B41"/>
    <mergeCell ref="A42:B42"/>
    <mergeCell ref="A43:B43"/>
    <mergeCell ref="A44:B44"/>
    <mergeCell ref="A45:B45"/>
  </mergeCells>
  <printOptions horizontalCentered="1"/>
  <pageMargins left="0.7" right="0.7" top="0.75" bottom="0.75" header="0.3" footer="0.3"/>
  <pageSetup orientation="landscape"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view="pageBreakPreview" zoomScaleNormal="100" zoomScaleSheetLayoutView="100" workbookViewId="0"/>
  </sheetViews>
  <sheetFormatPr defaultRowHeight="12.75" x14ac:dyDescent="0.25"/>
  <cols>
    <col min="1" max="1" width="14.5703125" style="13" customWidth="1"/>
    <col min="2" max="2" width="33.7109375" style="13" customWidth="1"/>
    <col min="3" max="7" width="10.7109375" style="13" customWidth="1"/>
    <col min="8" max="8" width="10.7109375" style="27" customWidth="1"/>
    <col min="9" max="256" width="9.140625" style="13"/>
    <col min="257" max="257" width="14.5703125" style="13" customWidth="1"/>
    <col min="258" max="258" width="33.7109375" style="13" customWidth="1"/>
    <col min="259" max="264" width="10.7109375" style="13" customWidth="1"/>
    <col min="265" max="512" width="9.140625" style="13"/>
    <col min="513" max="513" width="14.5703125" style="13" customWidth="1"/>
    <col min="514" max="514" width="33.7109375" style="13" customWidth="1"/>
    <col min="515" max="520" width="10.7109375" style="13" customWidth="1"/>
    <col min="521" max="768" width="9.140625" style="13"/>
    <col min="769" max="769" width="14.5703125" style="13" customWidth="1"/>
    <col min="770" max="770" width="33.7109375" style="13" customWidth="1"/>
    <col min="771" max="776" width="10.7109375" style="13" customWidth="1"/>
    <col min="777" max="1024" width="9.140625" style="13"/>
    <col min="1025" max="1025" width="14.5703125" style="13" customWidth="1"/>
    <col min="1026" max="1026" width="33.7109375" style="13" customWidth="1"/>
    <col min="1027" max="1032" width="10.7109375" style="13" customWidth="1"/>
    <col min="1033" max="1280" width="9.140625" style="13"/>
    <col min="1281" max="1281" width="14.5703125" style="13" customWidth="1"/>
    <col min="1282" max="1282" width="33.7109375" style="13" customWidth="1"/>
    <col min="1283" max="1288" width="10.7109375" style="13" customWidth="1"/>
    <col min="1289" max="1536" width="9.140625" style="13"/>
    <col min="1537" max="1537" width="14.5703125" style="13" customWidth="1"/>
    <col min="1538" max="1538" width="33.7109375" style="13" customWidth="1"/>
    <col min="1539" max="1544" width="10.7109375" style="13" customWidth="1"/>
    <col min="1545" max="1792" width="9.140625" style="13"/>
    <col min="1793" max="1793" width="14.5703125" style="13" customWidth="1"/>
    <col min="1794" max="1794" width="33.7109375" style="13" customWidth="1"/>
    <col min="1795" max="1800" width="10.7109375" style="13" customWidth="1"/>
    <col min="1801" max="2048" width="9.140625" style="13"/>
    <col min="2049" max="2049" width="14.5703125" style="13" customWidth="1"/>
    <col min="2050" max="2050" width="33.7109375" style="13" customWidth="1"/>
    <col min="2051" max="2056" width="10.7109375" style="13" customWidth="1"/>
    <col min="2057" max="2304" width="9.140625" style="13"/>
    <col min="2305" max="2305" width="14.5703125" style="13" customWidth="1"/>
    <col min="2306" max="2306" width="33.7109375" style="13" customWidth="1"/>
    <col min="2307" max="2312" width="10.7109375" style="13" customWidth="1"/>
    <col min="2313" max="2560" width="9.140625" style="13"/>
    <col min="2561" max="2561" width="14.5703125" style="13" customWidth="1"/>
    <col min="2562" max="2562" width="33.7109375" style="13" customWidth="1"/>
    <col min="2563" max="2568" width="10.7109375" style="13" customWidth="1"/>
    <col min="2569" max="2816" width="9.140625" style="13"/>
    <col min="2817" max="2817" width="14.5703125" style="13" customWidth="1"/>
    <col min="2818" max="2818" width="33.7109375" style="13" customWidth="1"/>
    <col min="2819" max="2824" width="10.7109375" style="13" customWidth="1"/>
    <col min="2825" max="3072" width="9.140625" style="13"/>
    <col min="3073" max="3073" width="14.5703125" style="13" customWidth="1"/>
    <col min="3074" max="3074" width="33.7109375" style="13" customWidth="1"/>
    <col min="3075" max="3080" width="10.7109375" style="13" customWidth="1"/>
    <col min="3081" max="3328" width="9.140625" style="13"/>
    <col min="3329" max="3329" width="14.5703125" style="13" customWidth="1"/>
    <col min="3330" max="3330" width="33.7109375" style="13" customWidth="1"/>
    <col min="3331" max="3336" width="10.7109375" style="13" customWidth="1"/>
    <col min="3337" max="3584" width="9.140625" style="13"/>
    <col min="3585" max="3585" width="14.5703125" style="13" customWidth="1"/>
    <col min="3586" max="3586" width="33.7109375" style="13" customWidth="1"/>
    <col min="3587" max="3592" width="10.7109375" style="13" customWidth="1"/>
    <col min="3593" max="3840" width="9.140625" style="13"/>
    <col min="3841" max="3841" width="14.5703125" style="13" customWidth="1"/>
    <col min="3842" max="3842" width="33.7109375" style="13" customWidth="1"/>
    <col min="3843" max="3848" width="10.7109375" style="13" customWidth="1"/>
    <col min="3849" max="4096" width="9.140625" style="13"/>
    <col min="4097" max="4097" width="14.5703125" style="13" customWidth="1"/>
    <col min="4098" max="4098" width="33.7109375" style="13" customWidth="1"/>
    <col min="4099" max="4104" width="10.7109375" style="13" customWidth="1"/>
    <col min="4105" max="4352" width="9.140625" style="13"/>
    <col min="4353" max="4353" width="14.5703125" style="13" customWidth="1"/>
    <col min="4354" max="4354" width="33.7109375" style="13" customWidth="1"/>
    <col min="4355" max="4360" width="10.7109375" style="13" customWidth="1"/>
    <col min="4361" max="4608" width="9.140625" style="13"/>
    <col min="4609" max="4609" width="14.5703125" style="13" customWidth="1"/>
    <col min="4610" max="4610" width="33.7109375" style="13" customWidth="1"/>
    <col min="4611" max="4616" width="10.7109375" style="13" customWidth="1"/>
    <col min="4617" max="4864" width="9.140625" style="13"/>
    <col min="4865" max="4865" width="14.5703125" style="13" customWidth="1"/>
    <col min="4866" max="4866" width="33.7109375" style="13" customWidth="1"/>
    <col min="4867" max="4872" width="10.7109375" style="13" customWidth="1"/>
    <col min="4873" max="5120" width="9.140625" style="13"/>
    <col min="5121" max="5121" width="14.5703125" style="13" customWidth="1"/>
    <col min="5122" max="5122" width="33.7109375" style="13" customWidth="1"/>
    <col min="5123" max="5128" width="10.7109375" style="13" customWidth="1"/>
    <col min="5129" max="5376" width="9.140625" style="13"/>
    <col min="5377" max="5377" width="14.5703125" style="13" customWidth="1"/>
    <col min="5378" max="5378" width="33.7109375" style="13" customWidth="1"/>
    <col min="5379" max="5384" width="10.7109375" style="13" customWidth="1"/>
    <col min="5385" max="5632" width="9.140625" style="13"/>
    <col min="5633" max="5633" width="14.5703125" style="13" customWidth="1"/>
    <col min="5634" max="5634" width="33.7109375" style="13" customWidth="1"/>
    <col min="5635" max="5640" width="10.7109375" style="13" customWidth="1"/>
    <col min="5641" max="5888" width="9.140625" style="13"/>
    <col min="5889" max="5889" width="14.5703125" style="13" customWidth="1"/>
    <col min="5890" max="5890" width="33.7109375" style="13" customWidth="1"/>
    <col min="5891" max="5896" width="10.7109375" style="13" customWidth="1"/>
    <col min="5897" max="6144" width="9.140625" style="13"/>
    <col min="6145" max="6145" width="14.5703125" style="13" customWidth="1"/>
    <col min="6146" max="6146" width="33.7109375" style="13" customWidth="1"/>
    <col min="6147" max="6152" width="10.7109375" style="13" customWidth="1"/>
    <col min="6153" max="6400" width="9.140625" style="13"/>
    <col min="6401" max="6401" width="14.5703125" style="13" customWidth="1"/>
    <col min="6402" max="6402" width="33.7109375" style="13" customWidth="1"/>
    <col min="6403" max="6408" width="10.7109375" style="13" customWidth="1"/>
    <col min="6409" max="6656" width="9.140625" style="13"/>
    <col min="6657" max="6657" width="14.5703125" style="13" customWidth="1"/>
    <col min="6658" max="6658" width="33.7109375" style="13" customWidth="1"/>
    <col min="6659" max="6664" width="10.7109375" style="13" customWidth="1"/>
    <col min="6665" max="6912" width="9.140625" style="13"/>
    <col min="6913" max="6913" width="14.5703125" style="13" customWidth="1"/>
    <col min="6914" max="6914" width="33.7109375" style="13" customWidth="1"/>
    <col min="6915" max="6920" width="10.7109375" style="13" customWidth="1"/>
    <col min="6921" max="7168" width="9.140625" style="13"/>
    <col min="7169" max="7169" width="14.5703125" style="13" customWidth="1"/>
    <col min="7170" max="7170" width="33.7109375" style="13" customWidth="1"/>
    <col min="7171" max="7176" width="10.7109375" style="13" customWidth="1"/>
    <col min="7177" max="7424" width="9.140625" style="13"/>
    <col min="7425" max="7425" width="14.5703125" style="13" customWidth="1"/>
    <col min="7426" max="7426" width="33.7109375" style="13" customWidth="1"/>
    <col min="7427" max="7432" width="10.7109375" style="13" customWidth="1"/>
    <col min="7433" max="7680" width="9.140625" style="13"/>
    <col min="7681" max="7681" width="14.5703125" style="13" customWidth="1"/>
    <col min="7682" max="7682" width="33.7109375" style="13" customWidth="1"/>
    <col min="7683" max="7688" width="10.7109375" style="13" customWidth="1"/>
    <col min="7689" max="7936" width="9.140625" style="13"/>
    <col min="7937" max="7937" width="14.5703125" style="13" customWidth="1"/>
    <col min="7938" max="7938" width="33.7109375" style="13" customWidth="1"/>
    <col min="7939" max="7944" width="10.7109375" style="13" customWidth="1"/>
    <col min="7945" max="8192" width="9.140625" style="13"/>
    <col min="8193" max="8193" width="14.5703125" style="13" customWidth="1"/>
    <col min="8194" max="8194" width="33.7109375" style="13" customWidth="1"/>
    <col min="8195" max="8200" width="10.7109375" style="13" customWidth="1"/>
    <col min="8201" max="8448" width="9.140625" style="13"/>
    <col min="8449" max="8449" width="14.5703125" style="13" customWidth="1"/>
    <col min="8450" max="8450" width="33.7109375" style="13" customWidth="1"/>
    <col min="8451" max="8456" width="10.7109375" style="13" customWidth="1"/>
    <col min="8457" max="8704" width="9.140625" style="13"/>
    <col min="8705" max="8705" width="14.5703125" style="13" customWidth="1"/>
    <col min="8706" max="8706" width="33.7109375" style="13" customWidth="1"/>
    <col min="8707" max="8712" width="10.7109375" style="13" customWidth="1"/>
    <col min="8713" max="8960" width="9.140625" style="13"/>
    <col min="8961" max="8961" width="14.5703125" style="13" customWidth="1"/>
    <col min="8962" max="8962" width="33.7109375" style="13" customWidth="1"/>
    <col min="8963" max="8968" width="10.7109375" style="13" customWidth="1"/>
    <col min="8969" max="9216" width="9.140625" style="13"/>
    <col min="9217" max="9217" width="14.5703125" style="13" customWidth="1"/>
    <col min="9218" max="9218" width="33.7109375" style="13" customWidth="1"/>
    <col min="9219" max="9224" width="10.7109375" style="13" customWidth="1"/>
    <col min="9225" max="9472" width="9.140625" style="13"/>
    <col min="9473" max="9473" width="14.5703125" style="13" customWidth="1"/>
    <col min="9474" max="9474" width="33.7109375" style="13" customWidth="1"/>
    <col min="9475" max="9480" width="10.7109375" style="13" customWidth="1"/>
    <col min="9481" max="9728" width="9.140625" style="13"/>
    <col min="9729" max="9729" width="14.5703125" style="13" customWidth="1"/>
    <col min="9730" max="9730" width="33.7109375" style="13" customWidth="1"/>
    <col min="9731" max="9736" width="10.7109375" style="13" customWidth="1"/>
    <col min="9737" max="9984" width="9.140625" style="13"/>
    <col min="9985" max="9985" width="14.5703125" style="13" customWidth="1"/>
    <col min="9986" max="9986" width="33.7109375" style="13" customWidth="1"/>
    <col min="9987" max="9992" width="10.7109375" style="13" customWidth="1"/>
    <col min="9993" max="10240" width="9.140625" style="13"/>
    <col min="10241" max="10241" width="14.5703125" style="13" customWidth="1"/>
    <col min="10242" max="10242" width="33.7109375" style="13" customWidth="1"/>
    <col min="10243" max="10248" width="10.7109375" style="13" customWidth="1"/>
    <col min="10249" max="10496" width="9.140625" style="13"/>
    <col min="10497" max="10497" width="14.5703125" style="13" customWidth="1"/>
    <col min="10498" max="10498" width="33.7109375" style="13" customWidth="1"/>
    <col min="10499" max="10504" width="10.7109375" style="13" customWidth="1"/>
    <col min="10505" max="10752" width="9.140625" style="13"/>
    <col min="10753" max="10753" width="14.5703125" style="13" customWidth="1"/>
    <col min="10754" max="10754" width="33.7109375" style="13" customWidth="1"/>
    <col min="10755" max="10760" width="10.7109375" style="13" customWidth="1"/>
    <col min="10761" max="11008" width="9.140625" style="13"/>
    <col min="11009" max="11009" width="14.5703125" style="13" customWidth="1"/>
    <col min="11010" max="11010" width="33.7109375" style="13" customWidth="1"/>
    <col min="11011" max="11016" width="10.7109375" style="13" customWidth="1"/>
    <col min="11017" max="11264" width="9.140625" style="13"/>
    <col min="11265" max="11265" width="14.5703125" style="13" customWidth="1"/>
    <col min="11266" max="11266" width="33.7109375" style="13" customWidth="1"/>
    <col min="11267" max="11272" width="10.7109375" style="13" customWidth="1"/>
    <col min="11273" max="11520" width="9.140625" style="13"/>
    <col min="11521" max="11521" width="14.5703125" style="13" customWidth="1"/>
    <col min="11522" max="11522" width="33.7109375" style="13" customWidth="1"/>
    <col min="11523" max="11528" width="10.7109375" style="13" customWidth="1"/>
    <col min="11529" max="11776" width="9.140625" style="13"/>
    <col min="11777" max="11777" width="14.5703125" style="13" customWidth="1"/>
    <col min="11778" max="11778" width="33.7109375" style="13" customWidth="1"/>
    <col min="11779" max="11784" width="10.7109375" style="13" customWidth="1"/>
    <col min="11785" max="12032" width="9.140625" style="13"/>
    <col min="12033" max="12033" width="14.5703125" style="13" customWidth="1"/>
    <col min="12034" max="12034" width="33.7109375" style="13" customWidth="1"/>
    <col min="12035" max="12040" width="10.7109375" style="13" customWidth="1"/>
    <col min="12041" max="12288" width="9.140625" style="13"/>
    <col min="12289" max="12289" width="14.5703125" style="13" customWidth="1"/>
    <col min="12290" max="12290" width="33.7109375" style="13" customWidth="1"/>
    <col min="12291" max="12296" width="10.7109375" style="13" customWidth="1"/>
    <col min="12297" max="12544" width="9.140625" style="13"/>
    <col min="12545" max="12545" width="14.5703125" style="13" customWidth="1"/>
    <col min="12546" max="12546" width="33.7109375" style="13" customWidth="1"/>
    <col min="12547" max="12552" width="10.7109375" style="13" customWidth="1"/>
    <col min="12553" max="12800" width="9.140625" style="13"/>
    <col min="12801" max="12801" width="14.5703125" style="13" customWidth="1"/>
    <col min="12802" max="12802" width="33.7109375" style="13" customWidth="1"/>
    <col min="12803" max="12808" width="10.7109375" style="13" customWidth="1"/>
    <col min="12809" max="13056" width="9.140625" style="13"/>
    <col min="13057" max="13057" width="14.5703125" style="13" customWidth="1"/>
    <col min="13058" max="13058" width="33.7109375" style="13" customWidth="1"/>
    <col min="13059" max="13064" width="10.7109375" style="13" customWidth="1"/>
    <col min="13065" max="13312" width="9.140625" style="13"/>
    <col min="13313" max="13313" width="14.5703125" style="13" customWidth="1"/>
    <col min="13314" max="13314" width="33.7109375" style="13" customWidth="1"/>
    <col min="13315" max="13320" width="10.7109375" style="13" customWidth="1"/>
    <col min="13321" max="13568" width="9.140625" style="13"/>
    <col min="13569" max="13569" width="14.5703125" style="13" customWidth="1"/>
    <col min="13570" max="13570" width="33.7109375" style="13" customWidth="1"/>
    <col min="13571" max="13576" width="10.7109375" style="13" customWidth="1"/>
    <col min="13577" max="13824" width="9.140625" style="13"/>
    <col min="13825" max="13825" width="14.5703125" style="13" customWidth="1"/>
    <col min="13826" max="13826" width="33.7109375" style="13" customWidth="1"/>
    <col min="13827" max="13832" width="10.7109375" style="13" customWidth="1"/>
    <col min="13833" max="14080" width="9.140625" style="13"/>
    <col min="14081" max="14081" width="14.5703125" style="13" customWidth="1"/>
    <col min="14082" max="14082" width="33.7109375" style="13" customWidth="1"/>
    <col min="14083" max="14088" width="10.7109375" style="13" customWidth="1"/>
    <col min="14089" max="14336" width="9.140625" style="13"/>
    <col min="14337" max="14337" width="14.5703125" style="13" customWidth="1"/>
    <col min="14338" max="14338" width="33.7109375" style="13" customWidth="1"/>
    <col min="14339" max="14344" width="10.7109375" style="13" customWidth="1"/>
    <col min="14345" max="14592" width="9.140625" style="13"/>
    <col min="14593" max="14593" width="14.5703125" style="13" customWidth="1"/>
    <col min="14594" max="14594" width="33.7109375" style="13" customWidth="1"/>
    <col min="14595" max="14600" width="10.7109375" style="13" customWidth="1"/>
    <col min="14601" max="14848" width="9.140625" style="13"/>
    <col min="14849" max="14849" width="14.5703125" style="13" customWidth="1"/>
    <col min="14850" max="14850" width="33.7109375" style="13" customWidth="1"/>
    <col min="14851" max="14856" width="10.7109375" style="13" customWidth="1"/>
    <col min="14857" max="15104" width="9.140625" style="13"/>
    <col min="15105" max="15105" width="14.5703125" style="13" customWidth="1"/>
    <col min="15106" max="15106" width="33.7109375" style="13" customWidth="1"/>
    <col min="15107" max="15112" width="10.7109375" style="13" customWidth="1"/>
    <col min="15113" max="15360" width="9.140625" style="13"/>
    <col min="15361" max="15361" width="14.5703125" style="13" customWidth="1"/>
    <col min="15362" max="15362" width="33.7109375" style="13" customWidth="1"/>
    <col min="15363" max="15368" width="10.7109375" style="13" customWidth="1"/>
    <col min="15369" max="15616" width="9.140625" style="13"/>
    <col min="15617" max="15617" width="14.5703125" style="13" customWidth="1"/>
    <col min="15618" max="15618" width="33.7109375" style="13" customWidth="1"/>
    <col min="15619" max="15624" width="10.7109375" style="13" customWidth="1"/>
    <col min="15625" max="15872" width="9.140625" style="13"/>
    <col min="15873" max="15873" width="14.5703125" style="13" customWidth="1"/>
    <col min="15874" max="15874" width="33.7109375" style="13" customWidth="1"/>
    <col min="15875" max="15880" width="10.7109375" style="13" customWidth="1"/>
    <col min="15881" max="16128" width="9.140625" style="13"/>
    <col min="16129" max="16129" width="14.5703125" style="13" customWidth="1"/>
    <col min="16130" max="16130" width="33.7109375" style="13" customWidth="1"/>
    <col min="16131" max="16136" width="10.7109375" style="13" customWidth="1"/>
    <col min="16137" max="16384" width="9.140625" style="13"/>
  </cols>
  <sheetData>
    <row r="1" spans="1:9" s="12" customFormat="1" ht="33.75" customHeight="1" x14ac:dyDescent="0.25">
      <c r="A1" s="187" t="s">
        <v>640</v>
      </c>
      <c r="B1" s="320" t="s">
        <v>226</v>
      </c>
      <c r="C1" s="320"/>
      <c r="D1" s="320"/>
      <c r="E1" s="320"/>
      <c r="F1" s="320"/>
      <c r="G1" s="320"/>
      <c r="H1" s="320"/>
      <c r="I1" s="26"/>
    </row>
    <row r="2" spans="1:9" s="12" customFormat="1" ht="26.25" customHeight="1" x14ac:dyDescent="0.25">
      <c r="A2" s="278" t="s">
        <v>130</v>
      </c>
      <c r="B2" s="278"/>
      <c r="C2" s="278" t="s">
        <v>1</v>
      </c>
      <c r="D2" s="278"/>
      <c r="E2" s="278"/>
      <c r="F2" s="278"/>
      <c r="G2" s="278" t="s">
        <v>221</v>
      </c>
      <c r="H2" s="270" t="s">
        <v>222</v>
      </c>
    </row>
    <row r="3" spans="1:9" s="12" customFormat="1" ht="27.75" customHeight="1" x14ac:dyDescent="0.25">
      <c r="A3" s="278"/>
      <c r="B3" s="278"/>
      <c r="C3" s="197" t="s">
        <v>6</v>
      </c>
      <c r="D3" s="197" t="s">
        <v>15</v>
      </c>
      <c r="E3" s="197" t="s">
        <v>18</v>
      </c>
      <c r="F3" s="197" t="s">
        <v>22</v>
      </c>
      <c r="G3" s="321"/>
      <c r="H3" s="322"/>
    </row>
    <row r="4" spans="1:9" ht="20.100000000000001" customHeight="1" x14ac:dyDescent="0.25">
      <c r="A4" s="301" t="s">
        <v>190</v>
      </c>
      <c r="B4" s="302"/>
      <c r="C4" s="109">
        <v>247</v>
      </c>
      <c r="D4" s="109">
        <v>57</v>
      </c>
      <c r="E4" s="109">
        <v>29</v>
      </c>
      <c r="F4" s="109">
        <v>56</v>
      </c>
      <c r="G4" s="109">
        <v>389</v>
      </c>
      <c r="H4" s="113">
        <v>0.25795755968169759</v>
      </c>
    </row>
    <row r="5" spans="1:9" ht="20.100000000000001" customHeight="1" x14ac:dyDescent="0.25">
      <c r="A5" s="303" t="s">
        <v>616</v>
      </c>
      <c r="B5" s="304"/>
      <c r="C5" s="109">
        <v>191</v>
      </c>
      <c r="D5" s="109">
        <v>87</v>
      </c>
      <c r="E5" s="109">
        <v>45</v>
      </c>
      <c r="F5" s="109"/>
      <c r="G5" s="109">
        <v>323</v>
      </c>
      <c r="H5" s="113">
        <v>0.21419098143236073</v>
      </c>
    </row>
    <row r="6" spans="1:9" ht="20.100000000000001" customHeight="1" x14ac:dyDescent="0.25">
      <c r="A6" s="303" t="s">
        <v>217</v>
      </c>
      <c r="B6" s="304"/>
      <c r="C6" s="109">
        <v>49</v>
      </c>
      <c r="D6" s="109">
        <v>10</v>
      </c>
      <c r="E6" s="109">
        <v>103</v>
      </c>
      <c r="F6" s="109">
        <v>49</v>
      </c>
      <c r="G6" s="109">
        <v>211</v>
      </c>
      <c r="H6" s="113">
        <v>0.13992042440318303</v>
      </c>
    </row>
    <row r="7" spans="1:9" ht="20.100000000000001" customHeight="1" x14ac:dyDescent="0.25">
      <c r="A7" s="303" t="s">
        <v>212</v>
      </c>
      <c r="B7" s="304"/>
      <c r="C7" s="109">
        <v>69</v>
      </c>
      <c r="D7" s="109">
        <v>45</v>
      </c>
      <c r="E7" s="109">
        <v>34</v>
      </c>
      <c r="F7" s="109"/>
      <c r="G7" s="109">
        <v>148</v>
      </c>
      <c r="H7" s="113">
        <v>9.8143236074270557E-2</v>
      </c>
    </row>
    <row r="8" spans="1:9" ht="20.100000000000001" customHeight="1" x14ac:dyDescent="0.25">
      <c r="A8" s="303" t="s">
        <v>580</v>
      </c>
      <c r="B8" s="304"/>
      <c r="C8" s="109">
        <v>51</v>
      </c>
      <c r="D8" s="109">
        <v>11</v>
      </c>
      <c r="E8" s="109">
        <v>13</v>
      </c>
      <c r="F8" s="109">
        <v>3</v>
      </c>
      <c r="G8" s="109">
        <v>78</v>
      </c>
      <c r="H8" s="113">
        <v>5.1724137931034482E-2</v>
      </c>
    </row>
    <row r="9" spans="1:9" ht="20.100000000000001" customHeight="1" x14ac:dyDescent="0.25">
      <c r="A9" s="303" t="s">
        <v>162</v>
      </c>
      <c r="B9" s="304"/>
      <c r="C9" s="109">
        <v>20</v>
      </c>
      <c r="D9" s="109">
        <v>12</v>
      </c>
      <c r="E9" s="109">
        <v>35</v>
      </c>
      <c r="F9" s="109">
        <v>5</v>
      </c>
      <c r="G9" s="109">
        <v>72</v>
      </c>
      <c r="H9" s="113">
        <v>4.7745358090185673E-2</v>
      </c>
    </row>
    <row r="10" spans="1:9" ht="20.100000000000001" customHeight="1" x14ac:dyDescent="0.25">
      <c r="A10" s="303" t="s">
        <v>140</v>
      </c>
      <c r="B10" s="304"/>
      <c r="C10" s="109">
        <v>5</v>
      </c>
      <c r="D10" s="109">
        <v>11</v>
      </c>
      <c r="E10" s="109">
        <v>8</v>
      </c>
      <c r="F10" s="109">
        <v>6</v>
      </c>
      <c r="G10" s="109">
        <v>30</v>
      </c>
      <c r="H10" s="113">
        <v>1.9893899204244031E-2</v>
      </c>
    </row>
    <row r="11" spans="1:9" ht="20.100000000000001" customHeight="1" x14ac:dyDescent="0.25">
      <c r="A11" s="301" t="s">
        <v>219</v>
      </c>
      <c r="B11" s="302"/>
      <c r="C11" s="109">
        <v>8</v>
      </c>
      <c r="D11" s="109"/>
      <c r="E11" s="109">
        <v>4</v>
      </c>
      <c r="F11" s="109">
        <v>10</v>
      </c>
      <c r="G11" s="109">
        <v>22</v>
      </c>
      <c r="H11" s="113">
        <v>1.4588859416445624E-2</v>
      </c>
    </row>
    <row r="12" spans="1:9" ht="20.100000000000001" customHeight="1" x14ac:dyDescent="0.25">
      <c r="A12" s="303" t="s">
        <v>138</v>
      </c>
      <c r="B12" s="304"/>
      <c r="C12" s="109">
        <v>7</v>
      </c>
      <c r="D12" s="109">
        <v>3</v>
      </c>
      <c r="E12" s="109">
        <v>11</v>
      </c>
      <c r="F12" s="109"/>
      <c r="G12" s="109">
        <v>21</v>
      </c>
      <c r="H12" s="113">
        <v>1.3925729442970823E-2</v>
      </c>
    </row>
    <row r="13" spans="1:9" ht="20.100000000000001" customHeight="1" x14ac:dyDescent="0.25">
      <c r="A13" s="303" t="s">
        <v>170</v>
      </c>
      <c r="B13" s="304"/>
      <c r="C13" s="109">
        <v>7</v>
      </c>
      <c r="D13" s="109">
        <v>6</v>
      </c>
      <c r="E13" s="109">
        <v>6</v>
      </c>
      <c r="F13" s="109">
        <v>2</v>
      </c>
      <c r="G13" s="109">
        <v>21</v>
      </c>
      <c r="H13" s="113">
        <v>1.3925729442970823E-2</v>
      </c>
    </row>
    <row r="14" spans="1:9" ht="20.100000000000001" customHeight="1" x14ac:dyDescent="0.25">
      <c r="A14" s="303" t="s">
        <v>172</v>
      </c>
      <c r="B14" s="304"/>
      <c r="C14" s="109">
        <v>15</v>
      </c>
      <c r="D14" s="109">
        <v>5</v>
      </c>
      <c r="E14" s="109">
        <v>1</v>
      </c>
      <c r="F14" s="109"/>
      <c r="G14" s="109">
        <v>21</v>
      </c>
      <c r="H14" s="113">
        <v>1.3925729442970823E-2</v>
      </c>
    </row>
    <row r="15" spans="1:9" ht="20.100000000000001" customHeight="1" x14ac:dyDescent="0.25">
      <c r="A15" s="303" t="s">
        <v>166</v>
      </c>
      <c r="B15" s="304"/>
      <c r="C15" s="109">
        <v>2</v>
      </c>
      <c r="D15" s="109">
        <v>1</v>
      </c>
      <c r="E15" s="109">
        <v>3</v>
      </c>
      <c r="F15" s="109">
        <v>14</v>
      </c>
      <c r="G15" s="109">
        <v>20</v>
      </c>
      <c r="H15" s="113">
        <v>1.3262599469496022E-2</v>
      </c>
    </row>
    <row r="16" spans="1:9" ht="20.100000000000001" customHeight="1" x14ac:dyDescent="0.25">
      <c r="A16" s="303" t="s">
        <v>154</v>
      </c>
      <c r="B16" s="304"/>
      <c r="C16" s="109">
        <v>6</v>
      </c>
      <c r="D16" s="109">
        <v>2</v>
      </c>
      <c r="E16" s="109">
        <v>3</v>
      </c>
      <c r="F16" s="109">
        <v>6</v>
      </c>
      <c r="G16" s="109">
        <v>17</v>
      </c>
      <c r="H16" s="113">
        <v>1.1273209549071617E-2</v>
      </c>
    </row>
    <row r="17" spans="1:8" ht="20.100000000000001" customHeight="1" x14ac:dyDescent="0.25">
      <c r="A17" s="303" t="s">
        <v>156</v>
      </c>
      <c r="B17" s="304"/>
      <c r="C17" s="109">
        <v>7</v>
      </c>
      <c r="D17" s="109"/>
      <c r="E17" s="109"/>
      <c r="F17" s="109">
        <v>8</v>
      </c>
      <c r="G17" s="109">
        <v>15</v>
      </c>
      <c r="H17" s="113">
        <v>9.9469496021220155E-3</v>
      </c>
    </row>
    <row r="18" spans="1:8" ht="20.100000000000001" customHeight="1" x14ac:dyDescent="0.25">
      <c r="A18" s="301" t="s">
        <v>178</v>
      </c>
      <c r="B18" s="302"/>
      <c r="C18" s="109">
        <v>2</v>
      </c>
      <c r="D18" s="109">
        <v>6</v>
      </c>
      <c r="E18" s="109">
        <v>6</v>
      </c>
      <c r="F18" s="109">
        <v>1</v>
      </c>
      <c r="G18" s="109">
        <v>15</v>
      </c>
      <c r="H18" s="113">
        <v>9.9469496021220155E-3</v>
      </c>
    </row>
    <row r="19" spans="1:8" ht="20.100000000000001" customHeight="1" x14ac:dyDescent="0.25">
      <c r="A19" s="301" t="s">
        <v>144</v>
      </c>
      <c r="B19" s="302"/>
      <c r="C19" s="109">
        <v>9</v>
      </c>
      <c r="D19" s="109">
        <v>3</v>
      </c>
      <c r="E19" s="109"/>
      <c r="F19" s="109"/>
      <c r="G19" s="109">
        <v>12</v>
      </c>
      <c r="H19" s="113">
        <v>7.9575596816976128E-3</v>
      </c>
    </row>
    <row r="20" spans="1:8" ht="20.100000000000001" customHeight="1" x14ac:dyDescent="0.25">
      <c r="A20" s="301" t="s">
        <v>186</v>
      </c>
      <c r="B20" s="302"/>
      <c r="C20" s="109">
        <v>4</v>
      </c>
      <c r="D20" s="109">
        <v>3</v>
      </c>
      <c r="E20" s="109">
        <v>2</v>
      </c>
      <c r="F20" s="109">
        <v>2</v>
      </c>
      <c r="G20" s="109">
        <v>11</v>
      </c>
      <c r="H20" s="113">
        <v>7.2944297082228118E-3</v>
      </c>
    </row>
    <row r="21" spans="1:8" ht="20.100000000000001" customHeight="1" x14ac:dyDescent="0.25">
      <c r="A21" s="303" t="s">
        <v>188</v>
      </c>
      <c r="B21" s="304"/>
      <c r="C21" s="109"/>
      <c r="D21" s="109">
        <v>4</v>
      </c>
      <c r="E21" s="109">
        <v>6</v>
      </c>
      <c r="F21" s="109">
        <v>1</v>
      </c>
      <c r="G21" s="109">
        <v>11</v>
      </c>
      <c r="H21" s="113">
        <v>7.2944297082228118E-3</v>
      </c>
    </row>
    <row r="22" spans="1:8" ht="20.100000000000001" customHeight="1" x14ac:dyDescent="0.25">
      <c r="A22" s="303" t="s">
        <v>586</v>
      </c>
      <c r="B22" s="304"/>
      <c r="C22" s="109">
        <v>4</v>
      </c>
      <c r="D22" s="109">
        <v>3</v>
      </c>
      <c r="E22" s="109">
        <v>1</v>
      </c>
      <c r="F22" s="109"/>
      <c r="G22" s="109">
        <v>8</v>
      </c>
      <c r="H22" s="113">
        <v>5.3050397877984082E-3</v>
      </c>
    </row>
    <row r="23" spans="1:8" ht="20.100000000000001" customHeight="1" x14ac:dyDescent="0.25">
      <c r="A23" s="303" t="s">
        <v>617</v>
      </c>
      <c r="B23" s="304"/>
      <c r="C23" s="109">
        <v>7</v>
      </c>
      <c r="D23" s="109"/>
      <c r="E23" s="109"/>
      <c r="F23" s="109"/>
      <c r="G23" s="109">
        <v>7</v>
      </c>
      <c r="H23" s="113">
        <v>4.6419098143236073E-3</v>
      </c>
    </row>
    <row r="24" spans="1:8" ht="20.100000000000001" customHeight="1" x14ac:dyDescent="0.25">
      <c r="A24" s="303" t="s">
        <v>194</v>
      </c>
      <c r="B24" s="304"/>
      <c r="C24" s="109">
        <v>5</v>
      </c>
      <c r="D24" s="109">
        <v>1</v>
      </c>
      <c r="E24" s="109"/>
      <c r="F24" s="109"/>
      <c r="G24" s="109">
        <v>6</v>
      </c>
      <c r="H24" s="113">
        <v>3.9787798408488064E-3</v>
      </c>
    </row>
    <row r="25" spans="1:8" ht="20.100000000000001" customHeight="1" x14ac:dyDescent="0.25">
      <c r="A25" s="303" t="s">
        <v>593</v>
      </c>
      <c r="B25" s="304"/>
      <c r="C25" s="109"/>
      <c r="D25" s="109"/>
      <c r="E25" s="109">
        <v>4</v>
      </c>
      <c r="F25" s="109">
        <v>1</v>
      </c>
      <c r="G25" s="109">
        <v>5</v>
      </c>
      <c r="H25" s="113">
        <v>3.3156498673740055E-3</v>
      </c>
    </row>
    <row r="26" spans="1:8" ht="20.100000000000001" customHeight="1" x14ac:dyDescent="0.25">
      <c r="A26" s="303" t="s">
        <v>215</v>
      </c>
      <c r="B26" s="304"/>
      <c r="C26" s="109">
        <v>5</v>
      </c>
      <c r="D26" s="109"/>
      <c r="E26" s="109"/>
      <c r="F26" s="109"/>
      <c r="G26" s="109">
        <v>5</v>
      </c>
      <c r="H26" s="113">
        <v>3.3156498673740055E-3</v>
      </c>
    </row>
    <row r="27" spans="1:8" ht="20.100000000000001" customHeight="1" x14ac:dyDescent="0.25">
      <c r="A27" s="303" t="s">
        <v>605</v>
      </c>
      <c r="B27" s="304"/>
      <c r="C27" s="109"/>
      <c r="D27" s="109"/>
      <c r="E27" s="109">
        <v>4</v>
      </c>
      <c r="F27" s="109"/>
      <c r="G27" s="109">
        <v>4</v>
      </c>
      <c r="H27" s="113">
        <v>2.6525198938992041E-3</v>
      </c>
    </row>
    <row r="28" spans="1:8" ht="20.100000000000001" customHeight="1" x14ac:dyDescent="0.25">
      <c r="A28" s="303" t="s">
        <v>588</v>
      </c>
      <c r="B28" s="304"/>
      <c r="C28" s="109">
        <v>2</v>
      </c>
      <c r="D28" s="109">
        <v>1</v>
      </c>
      <c r="E28" s="109"/>
      <c r="F28" s="109"/>
      <c r="G28" s="109">
        <v>3</v>
      </c>
      <c r="H28" s="113">
        <v>1.9893899204244032E-3</v>
      </c>
    </row>
    <row r="29" spans="1:8" ht="20.100000000000001" customHeight="1" x14ac:dyDescent="0.25">
      <c r="A29" s="303" t="s">
        <v>174</v>
      </c>
      <c r="B29" s="304"/>
      <c r="C29" s="109">
        <v>1</v>
      </c>
      <c r="D29" s="109"/>
      <c r="E29" s="109">
        <v>2</v>
      </c>
      <c r="F29" s="109"/>
      <c r="G29" s="109">
        <v>3</v>
      </c>
      <c r="H29" s="113">
        <v>1.9893899204244032E-3</v>
      </c>
    </row>
    <row r="30" spans="1:8" ht="20.100000000000001" customHeight="1" x14ac:dyDescent="0.25">
      <c r="A30" s="303" t="s">
        <v>180</v>
      </c>
      <c r="B30" s="304"/>
      <c r="C30" s="109"/>
      <c r="D30" s="109"/>
      <c r="E30" s="109"/>
      <c r="F30" s="109">
        <v>3</v>
      </c>
      <c r="G30" s="109">
        <v>3</v>
      </c>
      <c r="H30" s="113">
        <v>1.9893899204244032E-3</v>
      </c>
    </row>
    <row r="31" spans="1:8" ht="20.100000000000001" customHeight="1" x14ac:dyDescent="0.25">
      <c r="A31" s="303" t="s">
        <v>143</v>
      </c>
      <c r="B31" s="304"/>
      <c r="C31" s="109"/>
      <c r="D31" s="109">
        <v>2</v>
      </c>
      <c r="E31" s="109"/>
      <c r="F31" s="109"/>
      <c r="G31" s="109">
        <v>2</v>
      </c>
      <c r="H31" s="113">
        <v>1.3262599469496021E-3</v>
      </c>
    </row>
    <row r="32" spans="1:8" ht="20.100000000000001" customHeight="1" x14ac:dyDescent="0.25">
      <c r="A32" s="303" t="s">
        <v>160</v>
      </c>
      <c r="B32" s="304"/>
      <c r="C32" s="109"/>
      <c r="D32" s="109"/>
      <c r="E32" s="109">
        <v>1</v>
      </c>
      <c r="F32" s="109">
        <v>1</v>
      </c>
      <c r="G32" s="109">
        <v>2</v>
      </c>
      <c r="H32" s="113">
        <v>1.3262599469496021E-3</v>
      </c>
    </row>
    <row r="33" spans="1:8" ht="20.100000000000001" customHeight="1" x14ac:dyDescent="0.25">
      <c r="A33" s="303" t="s">
        <v>168</v>
      </c>
      <c r="B33" s="304"/>
      <c r="C33" s="109"/>
      <c r="D33" s="109">
        <v>2</v>
      </c>
      <c r="E33" s="109"/>
      <c r="F33" s="109"/>
      <c r="G33" s="109">
        <v>2</v>
      </c>
      <c r="H33" s="113">
        <v>1.3262599469496021E-3</v>
      </c>
    </row>
    <row r="34" spans="1:8" ht="20.100000000000001" customHeight="1" x14ac:dyDescent="0.25">
      <c r="A34" s="303" t="s">
        <v>192</v>
      </c>
      <c r="B34" s="304"/>
      <c r="C34" s="109"/>
      <c r="D34" s="109">
        <v>1</v>
      </c>
      <c r="E34" s="109"/>
      <c r="F34" s="109">
        <v>1</v>
      </c>
      <c r="G34" s="109">
        <v>2</v>
      </c>
      <c r="H34" s="113">
        <v>1.3262599469496021E-3</v>
      </c>
    </row>
    <row r="35" spans="1:8" ht="20.100000000000001" customHeight="1" x14ac:dyDescent="0.25">
      <c r="A35" s="303" t="s">
        <v>608</v>
      </c>
      <c r="B35" s="304"/>
      <c r="C35" s="109"/>
      <c r="D35" s="109">
        <v>2</v>
      </c>
      <c r="E35" s="109"/>
      <c r="F35" s="109"/>
      <c r="G35" s="109">
        <v>2</v>
      </c>
      <c r="H35" s="113">
        <v>1.3262599469496021E-3</v>
      </c>
    </row>
    <row r="36" spans="1:8" ht="20.100000000000001" customHeight="1" x14ac:dyDescent="0.25">
      <c r="A36" s="303" t="s">
        <v>571</v>
      </c>
      <c r="B36" s="304"/>
      <c r="C36" s="109"/>
      <c r="D36" s="109"/>
      <c r="E36" s="109"/>
      <c r="F36" s="109">
        <v>1</v>
      </c>
      <c r="G36" s="109">
        <v>1</v>
      </c>
      <c r="H36" s="113">
        <v>6.6312997347480103E-4</v>
      </c>
    </row>
    <row r="37" spans="1:8" ht="20.100000000000001" customHeight="1" x14ac:dyDescent="0.25">
      <c r="A37" s="303" t="s">
        <v>572</v>
      </c>
      <c r="B37" s="304"/>
      <c r="C37" s="109">
        <v>1</v>
      </c>
      <c r="D37" s="109"/>
      <c r="E37" s="109"/>
      <c r="F37" s="109"/>
      <c r="G37" s="109">
        <v>1</v>
      </c>
      <c r="H37" s="113">
        <v>6.6312997347480103E-4</v>
      </c>
    </row>
    <row r="38" spans="1:8" ht="20.100000000000001" customHeight="1" x14ac:dyDescent="0.25">
      <c r="A38" s="303" t="s">
        <v>244</v>
      </c>
      <c r="B38" s="304"/>
      <c r="C38" s="109">
        <v>1</v>
      </c>
      <c r="D38" s="109"/>
      <c r="E38" s="109"/>
      <c r="F38" s="109"/>
      <c r="G38" s="109">
        <v>1</v>
      </c>
      <c r="H38" s="113">
        <v>6.6312997347480103E-4</v>
      </c>
    </row>
    <row r="39" spans="1:8" ht="20.100000000000001" customHeight="1" x14ac:dyDescent="0.25">
      <c r="A39" s="303" t="s">
        <v>575</v>
      </c>
      <c r="B39" s="304"/>
      <c r="C39" s="109"/>
      <c r="D39" s="109">
        <v>1</v>
      </c>
      <c r="E39" s="109"/>
      <c r="F39" s="109"/>
      <c r="G39" s="109">
        <v>1</v>
      </c>
      <c r="H39" s="113">
        <v>6.6312997347480103E-4</v>
      </c>
    </row>
    <row r="40" spans="1:8" ht="20.100000000000001" customHeight="1" x14ac:dyDescent="0.25">
      <c r="A40" s="303" t="s">
        <v>577</v>
      </c>
      <c r="B40" s="304"/>
      <c r="C40" s="109">
        <v>1</v>
      </c>
      <c r="D40" s="109"/>
      <c r="E40" s="109"/>
      <c r="F40" s="109"/>
      <c r="G40" s="109">
        <v>1</v>
      </c>
      <c r="H40" s="113">
        <v>6.6312997347480103E-4</v>
      </c>
    </row>
    <row r="41" spans="1:8" ht="20.100000000000001" customHeight="1" x14ac:dyDescent="0.25">
      <c r="A41" s="303" t="s">
        <v>581</v>
      </c>
      <c r="B41" s="304"/>
      <c r="C41" s="109"/>
      <c r="D41" s="109">
        <v>1</v>
      </c>
      <c r="E41" s="109"/>
      <c r="F41" s="109"/>
      <c r="G41" s="109">
        <v>1</v>
      </c>
      <c r="H41" s="113">
        <v>6.6312997347480103E-4</v>
      </c>
    </row>
    <row r="42" spans="1:8" ht="20.100000000000001" customHeight="1" x14ac:dyDescent="0.25">
      <c r="A42" s="303" t="s">
        <v>583</v>
      </c>
      <c r="B42" s="304"/>
      <c r="C42" s="109">
        <v>1</v>
      </c>
      <c r="D42" s="109"/>
      <c r="E42" s="109"/>
      <c r="F42" s="109"/>
      <c r="G42" s="109">
        <v>1</v>
      </c>
      <c r="H42" s="113">
        <v>6.6312997347480103E-4</v>
      </c>
    </row>
    <row r="43" spans="1:8" ht="20.100000000000001" customHeight="1" x14ac:dyDescent="0.25">
      <c r="A43" s="303" t="s">
        <v>587</v>
      </c>
      <c r="B43" s="304"/>
      <c r="C43" s="109"/>
      <c r="D43" s="109"/>
      <c r="E43" s="109">
        <v>1</v>
      </c>
      <c r="F43" s="109"/>
      <c r="G43" s="109">
        <v>1</v>
      </c>
      <c r="H43" s="113">
        <v>6.6312997347480103E-4</v>
      </c>
    </row>
    <row r="44" spans="1:8" ht="20.100000000000001" customHeight="1" x14ac:dyDescent="0.25">
      <c r="A44" s="303" t="s">
        <v>591</v>
      </c>
      <c r="B44" s="304"/>
      <c r="C44" s="109"/>
      <c r="D44" s="109"/>
      <c r="E44" s="109">
        <v>1</v>
      </c>
      <c r="F44" s="109"/>
      <c r="G44" s="109">
        <v>1</v>
      </c>
      <c r="H44" s="113">
        <v>6.6312997347480103E-4</v>
      </c>
    </row>
    <row r="45" spans="1:8" ht="20.100000000000001" customHeight="1" x14ac:dyDescent="0.25">
      <c r="A45" s="303" t="s">
        <v>595</v>
      </c>
      <c r="B45" s="304"/>
      <c r="C45" s="109"/>
      <c r="D45" s="109"/>
      <c r="E45" s="109"/>
      <c r="F45" s="109">
        <v>1</v>
      </c>
      <c r="G45" s="109">
        <v>1</v>
      </c>
      <c r="H45" s="113">
        <v>6.6312997347480103E-4</v>
      </c>
    </row>
    <row r="46" spans="1:8" ht="20.100000000000001" customHeight="1" x14ac:dyDescent="0.25">
      <c r="A46" s="303" t="s">
        <v>597</v>
      </c>
      <c r="B46" s="304"/>
      <c r="C46" s="109"/>
      <c r="D46" s="109"/>
      <c r="E46" s="109"/>
      <c r="F46" s="109">
        <v>1</v>
      </c>
      <c r="G46" s="109">
        <v>1</v>
      </c>
      <c r="H46" s="113">
        <v>6.6312997347480103E-4</v>
      </c>
    </row>
    <row r="47" spans="1:8" ht="20.100000000000001" customHeight="1" x14ac:dyDescent="0.25">
      <c r="A47" s="301" t="s">
        <v>182</v>
      </c>
      <c r="B47" s="302"/>
      <c r="C47" s="109">
        <v>1</v>
      </c>
      <c r="D47" s="109"/>
      <c r="E47" s="109"/>
      <c r="F47" s="109"/>
      <c r="G47" s="109">
        <v>1</v>
      </c>
      <c r="H47" s="113">
        <v>6.6312997347480103E-4</v>
      </c>
    </row>
    <row r="48" spans="1:8" ht="20.100000000000001" customHeight="1" x14ac:dyDescent="0.25">
      <c r="A48" s="303" t="s">
        <v>599</v>
      </c>
      <c r="B48" s="304"/>
      <c r="C48" s="109">
        <v>1</v>
      </c>
      <c r="D48" s="109"/>
      <c r="E48" s="109"/>
      <c r="F48" s="109"/>
      <c r="G48" s="109">
        <v>1</v>
      </c>
      <c r="H48" s="113">
        <v>6.6312997347480103E-4</v>
      </c>
    </row>
    <row r="49" spans="1:8" ht="20.100000000000001" customHeight="1" x14ac:dyDescent="0.25">
      <c r="A49" s="303" t="s">
        <v>602</v>
      </c>
      <c r="B49" s="304"/>
      <c r="C49" s="109"/>
      <c r="D49" s="109">
        <v>1</v>
      </c>
      <c r="E49" s="109"/>
      <c r="F49" s="109"/>
      <c r="G49" s="109">
        <v>1</v>
      </c>
      <c r="H49" s="113">
        <v>6.6312997347480103E-4</v>
      </c>
    </row>
    <row r="50" spans="1:8" ht="20.100000000000001" customHeight="1" x14ac:dyDescent="0.25">
      <c r="A50" s="303" t="s">
        <v>604</v>
      </c>
      <c r="B50" s="304"/>
      <c r="C50" s="109"/>
      <c r="D50" s="109">
        <v>1</v>
      </c>
      <c r="E50" s="109"/>
      <c r="F50" s="109"/>
      <c r="G50" s="109">
        <v>1</v>
      </c>
      <c r="H50" s="113">
        <v>6.6312997347480103E-4</v>
      </c>
    </row>
    <row r="51" spans="1:8" ht="20.100000000000001" customHeight="1" x14ac:dyDescent="0.25">
      <c r="A51" s="303" t="s">
        <v>606</v>
      </c>
      <c r="B51" s="304"/>
      <c r="C51" s="109"/>
      <c r="D51" s="109">
        <v>1</v>
      </c>
      <c r="E51" s="109"/>
      <c r="F51" s="109"/>
      <c r="G51" s="109">
        <v>1</v>
      </c>
      <c r="H51" s="113">
        <v>6.6312997347480103E-4</v>
      </c>
    </row>
    <row r="52" spans="1:8" ht="20.100000000000001" customHeight="1" x14ac:dyDescent="0.25">
      <c r="A52" s="303" t="s">
        <v>201</v>
      </c>
      <c r="B52" s="304"/>
      <c r="C52" s="109"/>
      <c r="D52" s="109"/>
      <c r="E52" s="109">
        <v>1</v>
      </c>
      <c r="F52" s="109"/>
      <c r="G52" s="109">
        <v>1</v>
      </c>
      <c r="H52" s="113">
        <v>6.6312997347480103E-4</v>
      </c>
    </row>
    <row r="53" spans="1:8" ht="20.100000000000001" customHeight="1" x14ac:dyDescent="0.25">
      <c r="A53" s="309" t="s">
        <v>221</v>
      </c>
      <c r="B53" s="310"/>
      <c r="C53" s="114">
        <v>729</v>
      </c>
      <c r="D53" s="114">
        <v>283</v>
      </c>
      <c r="E53" s="114">
        <v>324</v>
      </c>
      <c r="F53" s="114">
        <v>172</v>
      </c>
      <c r="G53" s="114">
        <v>1508</v>
      </c>
      <c r="H53" s="115">
        <v>1</v>
      </c>
    </row>
    <row r="54" spans="1:8" ht="20.100000000000001" customHeight="1" x14ac:dyDescent="0.25">
      <c r="A54" s="241" t="s">
        <v>223</v>
      </c>
      <c r="B54" s="241"/>
      <c r="C54" s="117">
        <f>C53/1007</f>
        <v>0.7239324726911619</v>
      </c>
      <c r="D54" s="117">
        <f>D53/1007</f>
        <v>0.28103277060575971</v>
      </c>
      <c r="E54" s="117">
        <f>E53/1007</f>
        <v>0.32174776564051638</v>
      </c>
      <c r="F54" s="117">
        <f>F53/1007</f>
        <v>0.17080436941410129</v>
      </c>
      <c r="G54" s="117">
        <v>1</v>
      </c>
      <c r="H54" s="119"/>
    </row>
    <row r="55" spans="1:8" ht="19.5" customHeight="1" x14ac:dyDescent="0.25">
      <c r="A55" s="241" t="s">
        <v>224</v>
      </c>
      <c r="B55" s="241"/>
      <c r="C55" s="116">
        <f>COUNT(C4:C52)</f>
        <v>29</v>
      </c>
      <c r="D55" s="116">
        <f>COUNT(D4:D52)</f>
        <v>28</v>
      </c>
      <c r="E55" s="116">
        <f>COUNT(E4:E52)</f>
        <v>24</v>
      </c>
      <c r="F55" s="116">
        <f>COUNT(F4:F52)</f>
        <v>20</v>
      </c>
      <c r="G55" s="116">
        <f>COUNT(G4:G52)</f>
        <v>49</v>
      </c>
      <c r="H55" s="55"/>
    </row>
  </sheetData>
  <customSheetViews>
    <customSheetView guid="{47446656-4427-4713-84F1-369842C9B919}" showPageBreaks="1" printArea="1" view="pageBreakPreview">
      <selection activeCell="B1" sqref="B1:H1"/>
      <pageMargins left="0.7" right="0.7" top="0.75" bottom="0.75" header="0.3" footer="0.3"/>
      <printOptions horizontalCentered="1"/>
      <pageSetup orientation="landscape" r:id="rId1"/>
    </customSheetView>
    <customSheetView guid="{899A0855-1E4C-4ABA-ACAE-00009733593A}" showPageBreaks="1" printArea="1" view="pageBreakPreview">
      <pageMargins left="0.7" right="0.7" top="0.75" bottom="0.75" header="0.3" footer="0.3"/>
      <printOptions horizontalCentered="1"/>
      <pageSetup orientation="landscape" r:id="rId2"/>
    </customSheetView>
  </customSheetViews>
  <mergeCells count="57">
    <mergeCell ref="A10:B10"/>
    <mergeCell ref="B1:H1"/>
    <mergeCell ref="A2:B3"/>
    <mergeCell ref="C2:F2"/>
    <mergeCell ref="G2:G3"/>
    <mergeCell ref="H2:H3"/>
    <mergeCell ref="A4:B4"/>
    <mergeCell ref="A5:B5"/>
    <mergeCell ref="A6:B6"/>
    <mergeCell ref="A7:B7"/>
    <mergeCell ref="A8:B8"/>
    <mergeCell ref="A9:B9"/>
    <mergeCell ref="A22:B22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34:B34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46:B46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53:B53"/>
    <mergeCell ref="A54:B54"/>
    <mergeCell ref="A55:B55"/>
    <mergeCell ref="A47:B47"/>
    <mergeCell ref="A48:B48"/>
    <mergeCell ref="A49:B49"/>
    <mergeCell ref="A50:B50"/>
    <mergeCell ref="A51:B51"/>
    <mergeCell ref="A52:B52"/>
  </mergeCells>
  <printOptions horizontalCentered="1"/>
  <pageMargins left="0.7" right="0.7" top="0.75" bottom="0.75" header="0.3" footer="0.3"/>
  <pageSetup orientation="landscape"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view="pageBreakPreview" zoomScaleNormal="100" zoomScaleSheetLayoutView="100" workbookViewId="0"/>
  </sheetViews>
  <sheetFormatPr defaultRowHeight="12.75" x14ac:dyDescent="0.2"/>
  <cols>
    <col min="1" max="1" width="14" style="2" customWidth="1"/>
    <col min="2" max="2" width="11" style="2" customWidth="1"/>
    <col min="3" max="3" width="21.85546875" style="2" customWidth="1"/>
    <col min="4" max="7" width="15.7109375" style="27" customWidth="1"/>
    <col min="8" max="9" width="15.85546875" style="2" customWidth="1"/>
    <col min="10" max="256" width="9.140625" style="2"/>
    <col min="257" max="257" width="14" style="2" customWidth="1"/>
    <col min="258" max="258" width="11" style="2" customWidth="1"/>
    <col min="259" max="259" width="21.85546875" style="2" customWidth="1"/>
    <col min="260" max="263" width="15.7109375" style="2" customWidth="1"/>
    <col min="264" max="512" width="9.140625" style="2"/>
    <col min="513" max="513" width="14" style="2" customWidth="1"/>
    <col min="514" max="514" width="11" style="2" customWidth="1"/>
    <col min="515" max="515" width="21.85546875" style="2" customWidth="1"/>
    <col min="516" max="519" width="15.7109375" style="2" customWidth="1"/>
    <col min="520" max="768" width="9.140625" style="2"/>
    <col min="769" max="769" width="14" style="2" customWidth="1"/>
    <col min="770" max="770" width="11" style="2" customWidth="1"/>
    <col min="771" max="771" width="21.85546875" style="2" customWidth="1"/>
    <col min="772" max="775" width="15.7109375" style="2" customWidth="1"/>
    <col min="776" max="1024" width="9.140625" style="2"/>
    <col min="1025" max="1025" width="14" style="2" customWidth="1"/>
    <col min="1026" max="1026" width="11" style="2" customWidth="1"/>
    <col min="1027" max="1027" width="21.85546875" style="2" customWidth="1"/>
    <col min="1028" max="1031" width="15.7109375" style="2" customWidth="1"/>
    <col min="1032" max="1280" width="9.140625" style="2"/>
    <col min="1281" max="1281" width="14" style="2" customWidth="1"/>
    <col min="1282" max="1282" width="11" style="2" customWidth="1"/>
    <col min="1283" max="1283" width="21.85546875" style="2" customWidth="1"/>
    <col min="1284" max="1287" width="15.7109375" style="2" customWidth="1"/>
    <col min="1288" max="1536" width="9.140625" style="2"/>
    <col min="1537" max="1537" width="14" style="2" customWidth="1"/>
    <col min="1538" max="1538" width="11" style="2" customWidth="1"/>
    <col min="1539" max="1539" width="21.85546875" style="2" customWidth="1"/>
    <col min="1540" max="1543" width="15.7109375" style="2" customWidth="1"/>
    <col min="1544" max="1792" width="9.140625" style="2"/>
    <col min="1793" max="1793" width="14" style="2" customWidth="1"/>
    <col min="1794" max="1794" width="11" style="2" customWidth="1"/>
    <col min="1795" max="1795" width="21.85546875" style="2" customWidth="1"/>
    <col min="1796" max="1799" width="15.7109375" style="2" customWidth="1"/>
    <col min="1800" max="2048" width="9.140625" style="2"/>
    <col min="2049" max="2049" width="14" style="2" customWidth="1"/>
    <col min="2050" max="2050" width="11" style="2" customWidth="1"/>
    <col min="2051" max="2051" width="21.85546875" style="2" customWidth="1"/>
    <col min="2052" max="2055" width="15.7109375" style="2" customWidth="1"/>
    <col min="2056" max="2304" width="9.140625" style="2"/>
    <col min="2305" max="2305" width="14" style="2" customWidth="1"/>
    <col min="2306" max="2306" width="11" style="2" customWidth="1"/>
    <col min="2307" max="2307" width="21.85546875" style="2" customWidth="1"/>
    <col min="2308" max="2311" width="15.7109375" style="2" customWidth="1"/>
    <col min="2312" max="2560" width="9.140625" style="2"/>
    <col min="2561" max="2561" width="14" style="2" customWidth="1"/>
    <col min="2562" max="2562" width="11" style="2" customWidth="1"/>
    <col min="2563" max="2563" width="21.85546875" style="2" customWidth="1"/>
    <col min="2564" max="2567" width="15.7109375" style="2" customWidth="1"/>
    <col min="2568" max="2816" width="9.140625" style="2"/>
    <col min="2817" max="2817" width="14" style="2" customWidth="1"/>
    <col min="2818" max="2818" width="11" style="2" customWidth="1"/>
    <col min="2819" max="2819" width="21.85546875" style="2" customWidth="1"/>
    <col min="2820" max="2823" width="15.7109375" style="2" customWidth="1"/>
    <col min="2824" max="3072" width="9.140625" style="2"/>
    <col min="3073" max="3073" width="14" style="2" customWidth="1"/>
    <col min="3074" max="3074" width="11" style="2" customWidth="1"/>
    <col min="3075" max="3075" width="21.85546875" style="2" customWidth="1"/>
    <col min="3076" max="3079" width="15.7109375" style="2" customWidth="1"/>
    <col min="3080" max="3328" width="9.140625" style="2"/>
    <col min="3329" max="3329" width="14" style="2" customWidth="1"/>
    <col min="3330" max="3330" width="11" style="2" customWidth="1"/>
    <col min="3331" max="3331" width="21.85546875" style="2" customWidth="1"/>
    <col min="3332" max="3335" width="15.7109375" style="2" customWidth="1"/>
    <col min="3336" max="3584" width="9.140625" style="2"/>
    <col min="3585" max="3585" width="14" style="2" customWidth="1"/>
    <col min="3586" max="3586" width="11" style="2" customWidth="1"/>
    <col min="3587" max="3587" width="21.85546875" style="2" customWidth="1"/>
    <col min="3588" max="3591" width="15.7109375" style="2" customWidth="1"/>
    <col min="3592" max="3840" width="9.140625" style="2"/>
    <col min="3841" max="3841" width="14" style="2" customWidth="1"/>
    <col min="3842" max="3842" width="11" style="2" customWidth="1"/>
    <col min="3843" max="3843" width="21.85546875" style="2" customWidth="1"/>
    <col min="3844" max="3847" width="15.7109375" style="2" customWidth="1"/>
    <col min="3848" max="4096" width="9.140625" style="2"/>
    <col min="4097" max="4097" width="14" style="2" customWidth="1"/>
    <col min="4098" max="4098" width="11" style="2" customWidth="1"/>
    <col min="4099" max="4099" width="21.85546875" style="2" customWidth="1"/>
    <col min="4100" max="4103" width="15.7109375" style="2" customWidth="1"/>
    <col min="4104" max="4352" width="9.140625" style="2"/>
    <col min="4353" max="4353" width="14" style="2" customWidth="1"/>
    <col min="4354" max="4354" width="11" style="2" customWidth="1"/>
    <col min="4355" max="4355" width="21.85546875" style="2" customWidth="1"/>
    <col min="4356" max="4359" width="15.7109375" style="2" customWidth="1"/>
    <col min="4360" max="4608" width="9.140625" style="2"/>
    <col min="4609" max="4609" width="14" style="2" customWidth="1"/>
    <col min="4610" max="4610" width="11" style="2" customWidth="1"/>
    <col min="4611" max="4611" width="21.85546875" style="2" customWidth="1"/>
    <col min="4612" max="4615" width="15.7109375" style="2" customWidth="1"/>
    <col min="4616" max="4864" width="9.140625" style="2"/>
    <col min="4865" max="4865" width="14" style="2" customWidth="1"/>
    <col min="4866" max="4866" width="11" style="2" customWidth="1"/>
    <col min="4867" max="4867" width="21.85546875" style="2" customWidth="1"/>
    <col min="4868" max="4871" width="15.7109375" style="2" customWidth="1"/>
    <col min="4872" max="5120" width="9.140625" style="2"/>
    <col min="5121" max="5121" width="14" style="2" customWidth="1"/>
    <col min="5122" max="5122" width="11" style="2" customWidth="1"/>
    <col min="5123" max="5123" width="21.85546875" style="2" customWidth="1"/>
    <col min="5124" max="5127" width="15.7109375" style="2" customWidth="1"/>
    <col min="5128" max="5376" width="9.140625" style="2"/>
    <col min="5377" max="5377" width="14" style="2" customWidth="1"/>
    <col min="5378" max="5378" width="11" style="2" customWidth="1"/>
    <col min="5379" max="5379" width="21.85546875" style="2" customWidth="1"/>
    <col min="5380" max="5383" width="15.7109375" style="2" customWidth="1"/>
    <col min="5384" max="5632" width="9.140625" style="2"/>
    <col min="5633" max="5633" width="14" style="2" customWidth="1"/>
    <col min="5634" max="5634" width="11" style="2" customWidth="1"/>
    <col min="5635" max="5635" width="21.85546875" style="2" customWidth="1"/>
    <col min="5636" max="5639" width="15.7109375" style="2" customWidth="1"/>
    <col min="5640" max="5888" width="9.140625" style="2"/>
    <col min="5889" max="5889" width="14" style="2" customWidth="1"/>
    <col min="5890" max="5890" width="11" style="2" customWidth="1"/>
    <col min="5891" max="5891" width="21.85546875" style="2" customWidth="1"/>
    <col min="5892" max="5895" width="15.7109375" style="2" customWidth="1"/>
    <col min="5896" max="6144" width="9.140625" style="2"/>
    <col min="6145" max="6145" width="14" style="2" customWidth="1"/>
    <col min="6146" max="6146" width="11" style="2" customWidth="1"/>
    <col min="6147" max="6147" width="21.85546875" style="2" customWidth="1"/>
    <col min="6148" max="6151" width="15.7109375" style="2" customWidth="1"/>
    <col min="6152" max="6400" width="9.140625" style="2"/>
    <col min="6401" max="6401" width="14" style="2" customWidth="1"/>
    <col min="6402" max="6402" width="11" style="2" customWidth="1"/>
    <col min="6403" max="6403" width="21.85546875" style="2" customWidth="1"/>
    <col min="6404" max="6407" width="15.7109375" style="2" customWidth="1"/>
    <col min="6408" max="6656" width="9.140625" style="2"/>
    <col min="6657" max="6657" width="14" style="2" customWidth="1"/>
    <col min="6658" max="6658" width="11" style="2" customWidth="1"/>
    <col min="6659" max="6659" width="21.85546875" style="2" customWidth="1"/>
    <col min="6660" max="6663" width="15.7109375" style="2" customWidth="1"/>
    <col min="6664" max="6912" width="9.140625" style="2"/>
    <col min="6913" max="6913" width="14" style="2" customWidth="1"/>
    <col min="6914" max="6914" width="11" style="2" customWidth="1"/>
    <col min="6915" max="6915" width="21.85546875" style="2" customWidth="1"/>
    <col min="6916" max="6919" width="15.7109375" style="2" customWidth="1"/>
    <col min="6920" max="7168" width="9.140625" style="2"/>
    <col min="7169" max="7169" width="14" style="2" customWidth="1"/>
    <col min="7170" max="7170" width="11" style="2" customWidth="1"/>
    <col min="7171" max="7171" width="21.85546875" style="2" customWidth="1"/>
    <col min="7172" max="7175" width="15.7109375" style="2" customWidth="1"/>
    <col min="7176" max="7424" width="9.140625" style="2"/>
    <col min="7425" max="7425" width="14" style="2" customWidth="1"/>
    <col min="7426" max="7426" width="11" style="2" customWidth="1"/>
    <col min="7427" max="7427" width="21.85546875" style="2" customWidth="1"/>
    <col min="7428" max="7431" width="15.7109375" style="2" customWidth="1"/>
    <col min="7432" max="7680" width="9.140625" style="2"/>
    <col min="7681" max="7681" width="14" style="2" customWidth="1"/>
    <col min="7682" max="7682" width="11" style="2" customWidth="1"/>
    <col min="7683" max="7683" width="21.85546875" style="2" customWidth="1"/>
    <col min="7684" max="7687" width="15.7109375" style="2" customWidth="1"/>
    <col min="7688" max="7936" width="9.140625" style="2"/>
    <col min="7937" max="7937" width="14" style="2" customWidth="1"/>
    <col min="7938" max="7938" width="11" style="2" customWidth="1"/>
    <col min="7939" max="7939" width="21.85546875" style="2" customWidth="1"/>
    <col min="7940" max="7943" width="15.7109375" style="2" customWidth="1"/>
    <col min="7944" max="8192" width="9.140625" style="2"/>
    <col min="8193" max="8193" width="14" style="2" customWidth="1"/>
    <col min="8194" max="8194" width="11" style="2" customWidth="1"/>
    <col min="8195" max="8195" width="21.85546875" style="2" customWidth="1"/>
    <col min="8196" max="8199" width="15.7109375" style="2" customWidth="1"/>
    <col min="8200" max="8448" width="9.140625" style="2"/>
    <col min="8449" max="8449" width="14" style="2" customWidth="1"/>
    <col min="8450" max="8450" width="11" style="2" customWidth="1"/>
    <col min="8451" max="8451" width="21.85546875" style="2" customWidth="1"/>
    <col min="8452" max="8455" width="15.7109375" style="2" customWidth="1"/>
    <col min="8456" max="8704" width="9.140625" style="2"/>
    <col min="8705" max="8705" width="14" style="2" customWidth="1"/>
    <col min="8706" max="8706" width="11" style="2" customWidth="1"/>
    <col min="8707" max="8707" width="21.85546875" style="2" customWidth="1"/>
    <col min="8708" max="8711" width="15.7109375" style="2" customWidth="1"/>
    <col min="8712" max="8960" width="9.140625" style="2"/>
    <col min="8961" max="8961" width="14" style="2" customWidth="1"/>
    <col min="8962" max="8962" width="11" style="2" customWidth="1"/>
    <col min="8963" max="8963" width="21.85546875" style="2" customWidth="1"/>
    <col min="8964" max="8967" width="15.7109375" style="2" customWidth="1"/>
    <col min="8968" max="9216" width="9.140625" style="2"/>
    <col min="9217" max="9217" width="14" style="2" customWidth="1"/>
    <col min="9218" max="9218" width="11" style="2" customWidth="1"/>
    <col min="9219" max="9219" width="21.85546875" style="2" customWidth="1"/>
    <col min="9220" max="9223" width="15.7109375" style="2" customWidth="1"/>
    <col min="9224" max="9472" width="9.140625" style="2"/>
    <col min="9473" max="9473" width="14" style="2" customWidth="1"/>
    <col min="9474" max="9474" width="11" style="2" customWidth="1"/>
    <col min="9475" max="9475" width="21.85546875" style="2" customWidth="1"/>
    <col min="9476" max="9479" width="15.7109375" style="2" customWidth="1"/>
    <col min="9480" max="9728" width="9.140625" style="2"/>
    <col min="9729" max="9729" width="14" style="2" customWidth="1"/>
    <col min="9730" max="9730" width="11" style="2" customWidth="1"/>
    <col min="9731" max="9731" width="21.85546875" style="2" customWidth="1"/>
    <col min="9732" max="9735" width="15.7109375" style="2" customWidth="1"/>
    <col min="9736" max="9984" width="9.140625" style="2"/>
    <col min="9985" max="9985" width="14" style="2" customWidth="1"/>
    <col min="9986" max="9986" width="11" style="2" customWidth="1"/>
    <col min="9987" max="9987" width="21.85546875" style="2" customWidth="1"/>
    <col min="9988" max="9991" width="15.7109375" style="2" customWidth="1"/>
    <col min="9992" max="10240" width="9.140625" style="2"/>
    <col min="10241" max="10241" width="14" style="2" customWidth="1"/>
    <col min="10242" max="10242" width="11" style="2" customWidth="1"/>
    <col min="10243" max="10243" width="21.85546875" style="2" customWidth="1"/>
    <col min="10244" max="10247" width="15.7109375" style="2" customWidth="1"/>
    <col min="10248" max="10496" width="9.140625" style="2"/>
    <col min="10497" max="10497" width="14" style="2" customWidth="1"/>
    <col min="10498" max="10498" width="11" style="2" customWidth="1"/>
    <col min="10499" max="10499" width="21.85546875" style="2" customWidth="1"/>
    <col min="10500" max="10503" width="15.7109375" style="2" customWidth="1"/>
    <col min="10504" max="10752" width="9.140625" style="2"/>
    <col min="10753" max="10753" width="14" style="2" customWidth="1"/>
    <col min="10754" max="10754" width="11" style="2" customWidth="1"/>
    <col min="10755" max="10755" width="21.85546875" style="2" customWidth="1"/>
    <col min="10756" max="10759" width="15.7109375" style="2" customWidth="1"/>
    <col min="10760" max="11008" width="9.140625" style="2"/>
    <col min="11009" max="11009" width="14" style="2" customWidth="1"/>
    <col min="11010" max="11010" width="11" style="2" customWidth="1"/>
    <col min="11011" max="11011" width="21.85546875" style="2" customWidth="1"/>
    <col min="11012" max="11015" width="15.7109375" style="2" customWidth="1"/>
    <col min="11016" max="11264" width="9.140625" style="2"/>
    <col min="11265" max="11265" width="14" style="2" customWidth="1"/>
    <col min="11266" max="11266" width="11" style="2" customWidth="1"/>
    <col min="11267" max="11267" width="21.85546875" style="2" customWidth="1"/>
    <col min="11268" max="11271" width="15.7109375" style="2" customWidth="1"/>
    <col min="11272" max="11520" width="9.140625" style="2"/>
    <col min="11521" max="11521" width="14" style="2" customWidth="1"/>
    <col min="11522" max="11522" width="11" style="2" customWidth="1"/>
    <col min="11523" max="11523" width="21.85546875" style="2" customWidth="1"/>
    <col min="11524" max="11527" width="15.7109375" style="2" customWidth="1"/>
    <col min="11528" max="11776" width="9.140625" style="2"/>
    <col min="11777" max="11777" width="14" style="2" customWidth="1"/>
    <col min="11778" max="11778" width="11" style="2" customWidth="1"/>
    <col min="11779" max="11779" width="21.85546875" style="2" customWidth="1"/>
    <col min="11780" max="11783" width="15.7109375" style="2" customWidth="1"/>
    <col min="11784" max="12032" width="9.140625" style="2"/>
    <col min="12033" max="12033" width="14" style="2" customWidth="1"/>
    <col min="12034" max="12034" width="11" style="2" customWidth="1"/>
    <col min="12035" max="12035" width="21.85546875" style="2" customWidth="1"/>
    <col min="12036" max="12039" width="15.7109375" style="2" customWidth="1"/>
    <col min="12040" max="12288" width="9.140625" style="2"/>
    <col min="12289" max="12289" width="14" style="2" customWidth="1"/>
    <col min="12290" max="12290" width="11" style="2" customWidth="1"/>
    <col min="12291" max="12291" width="21.85546875" style="2" customWidth="1"/>
    <col min="12292" max="12295" width="15.7109375" style="2" customWidth="1"/>
    <col min="12296" max="12544" width="9.140625" style="2"/>
    <col min="12545" max="12545" width="14" style="2" customWidth="1"/>
    <col min="12546" max="12546" width="11" style="2" customWidth="1"/>
    <col min="12547" max="12547" width="21.85546875" style="2" customWidth="1"/>
    <col min="12548" max="12551" width="15.7109375" style="2" customWidth="1"/>
    <col min="12552" max="12800" width="9.140625" style="2"/>
    <col min="12801" max="12801" width="14" style="2" customWidth="1"/>
    <col min="12802" max="12802" width="11" style="2" customWidth="1"/>
    <col min="12803" max="12803" width="21.85546875" style="2" customWidth="1"/>
    <col min="12804" max="12807" width="15.7109375" style="2" customWidth="1"/>
    <col min="12808" max="13056" width="9.140625" style="2"/>
    <col min="13057" max="13057" width="14" style="2" customWidth="1"/>
    <col min="13058" max="13058" width="11" style="2" customWidth="1"/>
    <col min="13059" max="13059" width="21.85546875" style="2" customWidth="1"/>
    <col min="13060" max="13063" width="15.7109375" style="2" customWidth="1"/>
    <col min="13064" max="13312" width="9.140625" style="2"/>
    <col min="13313" max="13313" width="14" style="2" customWidth="1"/>
    <col min="13314" max="13314" width="11" style="2" customWidth="1"/>
    <col min="13315" max="13315" width="21.85546875" style="2" customWidth="1"/>
    <col min="13316" max="13319" width="15.7109375" style="2" customWidth="1"/>
    <col min="13320" max="13568" width="9.140625" style="2"/>
    <col min="13569" max="13569" width="14" style="2" customWidth="1"/>
    <col min="13570" max="13570" width="11" style="2" customWidth="1"/>
    <col min="13571" max="13571" width="21.85546875" style="2" customWidth="1"/>
    <col min="13572" max="13575" width="15.7109375" style="2" customWidth="1"/>
    <col min="13576" max="13824" width="9.140625" style="2"/>
    <col min="13825" max="13825" width="14" style="2" customWidth="1"/>
    <col min="13826" max="13826" width="11" style="2" customWidth="1"/>
    <col min="13827" max="13827" width="21.85546875" style="2" customWidth="1"/>
    <col min="13828" max="13831" width="15.7109375" style="2" customWidth="1"/>
    <col min="13832" max="14080" width="9.140625" style="2"/>
    <col min="14081" max="14081" width="14" style="2" customWidth="1"/>
    <col min="14082" max="14082" width="11" style="2" customWidth="1"/>
    <col min="14083" max="14083" width="21.85546875" style="2" customWidth="1"/>
    <col min="14084" max="14087" width="15.7109375" style="2" customWidth="1"/>
    <col min="14088" max="14336" width="9.140625" style="2"/>
    <col min="14337" max="14337" width="14" style="2" customWidth="1"/>
    <col min="14338" max="14338" width="11" style="2" customWidth="1"/>
    <col min="14339" max="14339" width="21.85546875" style="2" customWidth="1"/>
    <col min="14340" max="14343" width="15.7109375" style="2" customWidth="1"/>
    <col min="14344" max="14592" width="9.140625" style="2"/>
    <col min="14593" max="14593" width="14" style="2" customWidth="1"/>
    <col min="14594" max="14594" width="11" style="2" customWidth="1"/>
    <col min="14595" max="14595" width="21.85546875" style="2" customWidth="1"/>
    <col min="14596" max="14599" width="15.7109375" style="2" customWidth="1"/>
    <col min="14600" max="14848" width="9.140625" style="2"/>
    <col min="14849" max="14849" width="14" style="2" customWidth="1"/>
    <col min="14850" max="14850" width="11" style="2" customWidth="1"/>
    <col min="14851" max="14851" width="21.85546875" style="2" customWidth="1"/>
    <col min="14852" max="14855" width="15.7109375" style="2" customWidth="1"/>
    <col min="14856" max="15104" width="9.140625" style="2"/>
    <col min="15105" max="15105" width="14" style="2" customWidth="1"/>
    <col min="15106" max="15106" width="11" style="2" customWidth="1"/>
    <col min="15107" max="15107" width="21.85546875" style="2" customWidth="1"/>
    <col min="15108" max="15111" width="15.7109375" style="2" customWidth="1"/>
    <col min="15112" max="15360" width="9.140625" style="2"/>
    <col min="15361" max="15361" width="14" style="2" customWidth="1"/>
    <col min="15362" max="15362" width="11" style="2" customWidth="1"/>
    <col min="15363" max="15363" width="21.85546875" style="2" customWidth="1"/>
    <col min="15364" max="15367" width="15.7109375" style="2" customWidth="1"/>
    <col min="15368" max="15616" width="9.140625" style="2"/>
    <col min="15617" max="15617" width="14" style="2" customWidth="1"/>
    <col min="15618" max="15618" width="11" style="2" customWidth="1"/>
    <col min="15619" max="15619" width="21.85546875" style="2" customWidth="1"/>
    <col min="15620" max="15623" width="15.7109375" style="2" customWidth="1"/>
    <col min="15624" max="15872" width="9.140625" style="2"/>
    <col min="15873" max="15873" width="14" style="2" customWidth="1"/>
    <col min="15874" max="15874" width="11" style="2" customWidth="1"/>
    <col min="15875" max="15875" width="21.85546875" style="2" customWidth="1"/>
    <col min="15876" max="15879" width="15.7109375" style="2" customWidth="1"/>
    <col min="15880" max="16128" width="9.140625" style="2"/>
    <col min="16129" max="16129" width="14" style="2" customWidth="1"/>
    <col min="16130" max="16130" width="11" style="2" customWidth="1"/>
    <col min="16131" max="16131" width="21.85546875" style="2" customWidth="1"/>
    <col min="16132" max="16135" width="15.7109375" style="2" customWidth="1"/>
    <col min="16136" max="16384" width="9.140625" style="2"/>
  </cols>
  <sheetData>
    <row r="1" spans="1:9" s="17" customFormat="1" ht="22.5" customHeight="1" x14ac:dyDescent="0.25">
      <c r="A1" s="185" t="s">
        <v>641</v>
      </c>
      <c r="B1" s="326" t="s">
        <v>782</v>
      </c>
      <c r="C1" s="326"/>
      <c r="D1" s="326"/>
      <c r="E1" s="326"/>
      <c r="F1" s="326"/>
      <c r="G1" s="326"/>
      <c r="H1" s="326"/>
      <c r="I1" s="326"/>
    </row>
    <row r="2" spans="1:9" ht="20.100000000000001" customHeight="1" x14ac:dyDescent="0.2">
      <c r="A2" s="281" t="s">
        <v>130</v>
      </c>
      <c r="B2" s="282"/>
      <c r="C2" s="283"/>
      <c r="D2" s="271" t="s">
        <v>620</v>
      </c>
      <c r="E2" s="273"/>
      <c r="F2" s="278" t="s">
        <v>239</v>
      </c>
      <c r="G2" s="278"/>
      <c r="H2" s="278" t="s">
        <v>240</v>
      </c>
      <c r="I2" s="278"/>
    </row>
    <row r="3" spans="1:9" ht="30" x14ac:dyDescent="0.2">
      <c r="A3" s="327"/>
      <c r="B3" s="328"/>
      <c r="C3" s="329"/>
      <c r="D3" s="173" t="s">
        <v>241</v>
      </c>
      <c r="E3" s="173" t="s">
        <v>242</v>
      </c>
      <c r="F3" s="173" t="s">
        <v>241</v>
      </c>
      <c r="G3" s="173" t="s">
        <v>242</v>
      </c>
      <c r="H3" s="173" t="s">
        <v>241</v>
      </c>
      <c r="I3" s="173" t="s">
        <v>242</v>
      </c>
    </row>
    <row r="4" spans="1:9" s="13" customFormat="1" ht="20.100000000000001" customHeight="1" x14ac:dyDescent="0.25">
      <c r="A4" s="301" t="s">
        <v>190</v>
      </c>
      <c r="B4" s="325"/>
      <c r="C4" s="302"/>
      <c r="D4" s="109">
        <v>389</v>
      </c>
      <c r="E4" s="110">
        <f>D4/1508</f>
        <v>0.25795755968169759</v>
      </c>
      <c r="F4" s="109">
        <v>216</v>
      </c>
      <c r="G4" s="110">
        <f>F4/1008</f>
        <v>0.21428571428571427</v>
      </c>
      <c r="H4" s="109">
        <v>8</v>
      </c>
      <c r="I4" s="110">
        <f>H4/326</f>
        <v>2.4539877300613498E-2</v>
      </c>
    </row>
    <row r="5" spans="1:9" s="13" customFormat="1" ht="20.100000000000001" customHeight="1" x14ac:dyDescent="0.25">
      <c r="A5" s="301" t="s">
        <v>614</v>
      </c>
      <c r="B5" s="325"/>
      <c r="C5" s="302"/>
      <c r="D5" s="109">
        <v>323</v>
      </c>
      <c r="E5" s="110">
        <f t="shared" ref="E5:E52" si="0">D5/1508</f>
        <v>0.21419098143236073</v>
      </c>
      <c r="F5" s="109">
        <v>33</v>
      </c>
      <c r="G5" s="110">
        <f t="shared" ref="G5:G68" si="1">F5/1008</f>
        <v>3.273809523809524E-2</v>
      </c>
      <c r="H5" s="109"/>
      <c r="I5" s="110"/>
    </row>
    <row r="6" spans="1:9" s="13" customFormat="1" ht="20.100000000000001" customHeight="1" x14ac:dyDescent="0.25">
      <c r="A6" s="303" t="s">
        <v>217</v>
      </c>
      <c r="B6" s="324"/>
      <c r="C6" s="304"/>
      <c r="D6" s="109">
        <v>211</v>
      </c>
      <c r="E6" s="110">
        <f t="shared" si="0"/>
        <v>0.13992042440318303</v>
      </c>
      <c r="F6" s="109">
        <v>108</v>
      </c>
      <c r="G6" s="110">
        <f t="shared" si="1"/>
        <v>0.10714285714285714</v>
      </c>
      <c r="H6" s="109"/>
      <c r="I6" s="110"/>
    </row>
    <row r="7" spans="1:9" s="13" customFormat="1" ht="20.100000000000001" customHeight="1" x14ac:dyDescent="0.25">
      <c r="A7" s="303" t="s">
        <v>212</v>
      </c>
      <c r="B7" s="324"/>
      <c r="C7" s="304"/>
      <c r="D7" s="109">
        <v>148</v>
      </c>
      <c r="E7" s="110">
        <f t="shared" si="0"/>
        <v>9.8143236074270557E-2</v>
      </c>
      <c r="F7" s="109">
        <v>192</v>
      </c>
      <c r="G7" s="110">
        <f t="shared" si="1"/>
        <v>0.19047619047619047</v>
      </c>
      <c r="H7" s="109"/>
      <c r="I7" s="110"/>
    </row>
    <row r="8" spans="1:9" s="13" customFormat="1" ht="20.100000000000001" customHeight="1" x14ac:dyDescent="0.25">
      <c r="A8" s="303" t="s">
        <v>580</v>
      </c>
      <c r="B8" s="324"/>
      <c r="C8" s="304"/>
      <c r="D8" s="109">
        <v>78</v>
      </c>
      <c r="E8" s="110">
        <f t="shared" si="0"/>
        <v>5.1724137931034482E-2</v>
      </c>
      <c r="F8" s="109">
        <v>9</v>
      </c>
      <c r="G8" s="110">
        <f t="shared" si="1"/>
        <v>8.9285714285714281E-3</v>
      </c>
      <c r="H8" s="109">
        <v>16</v>
      </c>
      <c r="I8" s="110">
        <f t="shared" ref="I8:I67" si="2">H8/326</f>
        <v>4.9079754601226995E-2</v>
      </c>
    </row>
    <row r="9" spans="1:9" s="13" customFormat="1" ht="20.100000000000001" customHeight="1" x14ac:dyDescent="0.25">
      <c r="A9" s="303" t="s">
        <v>162</v>
      </c>
      <c r="B9" s="324"/>
      <c r="C9" s="304"/>
      <c r="D9" s="109">
        <v>72</v>
      </c>
      <c r="E9" s="110">
        <f t="shared" si="0"/>
        <v>4.7745358090185673E-2</v>
      </c>
      <c r="F9" s="109">
        <v>76</v>
      </c>
      <c r="G9" s="110">
        <f t="shared" si="1"/>
        <v>7.5396825396825393E-2</v>
      </c>
      <c r="H9" s="109">
        <v>49</v>
      </c>
      <c r="I9" s="110">
        <f t="shared" si="2"/>
        <v>0.15030674846625766</v>
      </c>
    </row>
    <row r="10" spans="1:9" s="13" customFormat="1" ht="20.100000000000001" customHeight="1" x14ac:dyDescent="0.25">
      <c r="A10" s="303" t="s">
        <v>140</v>
      </c>
      <c r="B10" s="324"/>
      <c r="C10" s="304"/>
      <c r="D10" s="109">
        <v>30</v>
      </c>
      <c r="E10" s="110">
        <f t="shared" si="0"/>
        <v>1.9893899204244031E-2</v>
      </c>
      <c r="F10" s="109">
        <v>14</v>
      </c>
      <c r="G10" s="110">
        <f t="shared" si="1"/>
        <v>1.3888888888888888E-2</v>
      </c>
      <c r="H10" s="109">
        <v>13</v>
      </c>
      <c r="I10" s="110">
        <f t="shared" si="2"/>
        <v>3.9877300613496931E-2</v>
      </c>
    </row>
    <row r="11" spans="1:9" s="13" customFormat="1" ht="20.100000000000001" customHeight="1" x14ac:dyDescent="0.25">
      <c r="A11" s="301" t="s">
        <v>219</v>
      </c>
      <c r="B11" s="325"/>
      <c r="C11" s="302"/>
      <c r="D11" s="109">
        <v>22</v>
      </c>
      <c r="E11" s="110">
        <f t="shared" si="0"/>
        <v>1.4588859416445624E-2</v>
      </c>
      <c r="F11" s="109">
        <v>35</v>
      </c>
      <c r="G11" s="110">
        <f t="shared" si="1"/>
        <v>3.4722222222222224E-2</v>
      </c>
      <c r="H11" s="109">
        <v>3</v>
      </c>
      <c r="I11" s="110">
        <f t="shared" si="2"/>
        <v>9.202453987730062E-3</v>
      </c>
    </row>
    <row r="12" spans="1:9" s="13" customFormat="1" ht="20.100000000000001" customHeight="1" x14ac:dyDescent="0.25">
      <c r="A12" s="303" t="s">
        <v>138</v>
      </c>
      <c r="B12" s="324"/>
      <c r="C12" s="304"/>
      <c r="D12" s="109">
        <v>21</v>
      </c>
      <c r="E12" s="110">
        <f t="shared" si="0"/>
        <v>1.3925729442970823E-2</v>
      </c>
      <c r="F12" s="109">
        <v>15</v>
      </c>
      <c r="G12" s="110">
        <f t="shared" si="1"/>
        <v>1.488095238095238E-2</v>
      </c>
      <c r="H12" s="109"/>
      <c r="I12" s="110"/>
    </row>
    <row r="13" spans="1:9" s="13" customFormat="1" ht="20.100000000000001" customHeight="1" x14ac:dyDescent="0.25">
      <c r="A13" s="303" t="s">
        <v>170</v>
      </c>
      <c r="B13" s="324"/>
      <c r="C13" s="304"/>
      <c r="D13" s="109">
        <v>21</v>
      </c>
      <c r="E13" s="110">
        <f t="shared" si="0"/>
        <v>1.3925729442970823E-2</v>
      </c>
      <c r="F13" s="109">
        <v>2</v>
      </c>
      <c r="G13" s="110">
        <f t="shared" si="1"/>
        <v>1.984126984126984E-3</v>
      </c>
      <c r="H13" s="109"/>
      <c r="I13" s="110"/>
    </row>
    <row r="14" spans="1:9" s="13" customFormat="1" ht="20.100000000000001" customHeight="1" x14ac:dyDescent="0.25">
      <c r="A14" s="303" t="s">
        <v>172</v>
      </c>
      <c r="B14" s="324"/>
      <c r="C14" s="304"/>
      <c r="D14" s="109">
        <v>21</v>
      </c>
      <c r="E14" s="110">
        <f t="shared" si="0"/>
        <v>1.3925729442970823E-2</v>
      </c>
      <c r="F14" s="109">
        <v>85</v>
      </c>
      <c r="G14" s="110">
        <f t="shared" si="1"/>
        <v>8.4325396825396831E-2</v>
      </c>
      <c r="H14" s="109"/>
      <c r="I14" s="110"/>
    </row>
    <row r="15" spans="1:9" s="13" customFormat="1" ht="20.100000000000001" customHeight="1" x14ac:dyDescent="0.25">
      <c r="A15" s="303" t="s">
        <v>166</v>
      </c>
      <c r="B15" s="324"/>
      <c r="C15" s="304"/>
      <c r="D15" s="109">
        <v>20</v>
      </c>
      <c r="E15" s="110">
        <f t="shared" si="0"/>
        <v>1.3262599469496022E-2</v>
      </c>
      <c r="F15" s="109">
        <v>23</v>
      </c>
      <c r="G15" s="110">
        <f t="shared" si="1"/>
        <v>2.2817460317460316E-2</v>
      </c>
      <c r="H15" s="109">
        <v>12</v>
      </c>
      <c r="I15" s="110">
        <f t="shared" si="2"/>
        <v>3.6809815950920248E-2</v>
      </c>
    </row>
    <row r="16" spans="1:9" s="13" customFormat="1" ht="20.100000000000001" customHeight="1" x14ac:dyDescent="0.25">
      <c r="A16" s="303" t="s">
        <v>154</v>
      </c>
      <c r="B16" s="324"/>
      <c r="C16" s="304"/>
      <c r="D16" s="109">
        <v>17</v>
      </c>
      <c r="E16" s="110">
        <f t="shared" si="0"/>
        <v>1.1273209549071617E-2</v>
      </c>
      <c r="F16" s="109">
        <v>26</v>
      </c>
      <c r="G16" s="110">
        <f t="shared" si="1"/>
        <v>2.5793650793650792E-2</v>
      </c>
      <c r="H16" s="109">
        <v>14</v>
      </c>
      <c r="I16" s="110">
        <f t="shared" si="2"/>
        <v>4.2944785276073622E-2</v>
      </c>
    </row>
    <row r="17" spans="1:20" s="13" customFormat="1" ht="20.100000000000001" customHeight="1" x14ac:dyDescent="0.25">
      <c r="A17" s="303" t="s">
        <v>156</v>
      </c>
      <c r="B17" s="324"/>
      <c r="C17" s="304"/>
      <c r="D17" s="109">
        <v>15</v>
      </c>
      <c r="E17" s="110">
        <f t="shared" si="0"/>
        <v>9.9469496021220155E-3</v>
      </c>
      <c r="F17" s="109">
        <v>4</v>
      </c>
      <c r="G17" s="110">
        <f t="shared" si="1"/>
        <v>3.968253968253968E-3</v>
      </c>
      <c r="H17" s="109"/>
      <c r="I17" s="110"/>
    </row>
    <row r="18" spans="1:20" s="13" customFormat="1" ht="20.100000000000001" customHeight="1" x14ac:dyDescent="0.25">
      <c r="A18" s="301" t="s">
        <v>178</v>
      </c>
      <c r="B18" s="325"/>
      <c r="C18" s="302"/>
      <c r="D18" s="109">
        <v>15</v>
      </c>
      <c r="E18" s="110">
        <f t="shared" si="0"/>
        <v>9.9469496021220155E-3</v>
      </c>
      <c r="F18" s="109">
        <v>8</v>
      </c>
      <c r="G18" s="110">
        <f t="shared" si="1"/>
        <v>7.9365079365079361E-3</v>
      </c>
      <c r="H18" s="109"/>
      <c r="I18" s="110"/>
    </row>
    <row r="19" spans="1:20" s="13" customFormat="1" ht="20.100000000000001" customHeight="1" x14ac:dyDescent="0.25">
      <c r="A19" s="301" t="s">
        <v>144</v>
      </c>
      <c r="B19" s="325"/>
      <c r="C19" s="302"/>
      <c r="D19" s="109">
        <v>12</v>
      </c>
      <c r="E19" s="110">
        <f t="shared" si="0"/>
        <v>7.9575596816976128E-3</v>
      </c>
      <c r="F19" s="109">
        <v>5</v>
      </c>
      <c r="G19" s="110">
        <f t="shared" si="1"/>
        <v>4.96031746031746E-3</v>
      </c>
      <c r="H19" s="109">
        <v>140</v>
      </c>
      <c r="I19" s="110">
        <f t="shared" si="2"/>
        <v>0.42944785276073622</v>
      </c>
    </row>
    <row r="20" spans="1:20" s="13" customFormat="1" ht="20.100000000000001" customHeight="1" x14ac:dyDescent="0.25">
      <c r="A20" s="301" t="s">
        <v>186</v>
      </c>
      <c r="B20" s="325"/>
      <c r="C20" s="302"/>
      <c r="D20" s="109">
        <v>11</v>
      </c>
      <c r="E20" s="110">
        <f t="shared" si="0"/>
        <v>7.2944297082228118E-3</v>
      </c>
      <c r="F20" s="109">
        <v>12</v>
      </c>
      <c r="G20" s="110">
        <f t="shared" si="1"/>
        <v>1.1904761904761904E-2</v>
      </c>
      <c r="H20" s="109"/>
      <c r="I20" s="110"/>
    </row>
    <row r="21" spans="1:20" s="13" customFormat="1" ht="20.100000000000001" customHeight="1" x14ac:dyDescent="0.25">
      <c r="A21" s="303" t="s">
        <v>188</v>
      </c>
      <c r="B21" s="324"/>
      <c r="C21" s="304"/>
      <c r="D21" s="109">
        <v>11</v>
      </c>
      <c r="E21" s="110">
        <f t="shared" si="0"/>
        <v>7.2944297082228118E-3</v>
      </c>
      <c r="F21" s="109">
        <v>23</v>
      </c>
      <c r="G21" s="110">
        <f t="shared" si="1"/>
        <v>2.2817460317460316E-2</v>
      </c>
      <c r="H21" s="109">
        <v>4</v>
      </c>
      <c r="I21" s="110">
        <f t="shared" si="2"/>
        <v>1.2269938650306749E-2</v>
      </c>
    </row>
    <row r="22" spans="1:20" s="13" customFormat="1" ht="20.100000000000001" customHeight="1" x14ac:dyDescent="0.25">
      <c r="A22" s="303" t="s">
        <v>586</v>
      </c>
      <c r="B22" s="324"/>
      <c r="C22" s="304"/>
      <c r="D22" s="109">
        <v>8</v>
      </c>
      <c r="E22" s="110">
        <f t="shared" si="0"/>
        <v>5.3050397877984082E-3</v>
      </c>
      <c r="F22" s="109"/>
      <c r="G22" s="110"/>
      <c r="H22" s="109"/>
      <c r="I22" s="110"/>
    </row>
    <row r="23" spans="1:20" s="13" customFormat="1" ht="20.100000000000001" customHeight="1" x14ac:dyDescent="0.25">
      <c r="A23" s="301" t="s">
        <v>590</v>
      </c>
      <c r="B23" s="325"/>
      <c r="C23" s="302"/>
      <c r="D23" s="109">
        <v>7</v>
      </c>
      <c r="E23" s="110">
        <f t="shared" si="0"/>
        <v>4.6419098143236073E-3</v>
      </c>
      <c r="F23" s="109">
        <v>3</v>
      </c>
      <c r="G23" s="110">
        <f t="shared" si="1"/>
        <v>2.976190476190476E-3</v>
      </c>
      <c r="H23" s="109"/>
      <c r="I23" s="110"/>
    </row>
    <row r="24" spans="1:20" s="13" customFormat="1" ht="20.100000000000001" customHeight="1" x14ac:dyDescent="0.25">
      <c r="A24" s="303" t="s">
        <v>194</v>
      </c>
      <c r="B24" s="324"/>
      <c r="C24" s="304"/>
      <c r="D24" s="109">
        <v>6</v>
      </c>
      <c r="E24" s="110">
        <f t="shared" si="0"/>
        <v>3.9787798408488064E-3</v>
      </c>
      <c r="F24" s="109">
        <v>1</v>
      </c>
      <c r="G24" s="110">
        <f t="shared" si="1"/>
        <v>9.9206349206349201E-4</v>
      </c>
      <c r="H24" s="109"/>
      <c r="I24" s="110"/>
      <c r="P24" s="182"/>
      <c r="Q24" s="183"/>
      <c r="R24" s="183"/>
      <c r="S24" s="183"/>
      <c r="T24" s="183"/>
    </row>
    <row r="25" spans="1:20" s="13" customFormat="1" ht="20.100000000000001" customHeight="1" x14ac:dyDescent="0.25">
      <c r="A25" s="303" t="s">
        <v>593</v>
      </c>
      <c r="B25" s="324"/>
      <c r="C25" s="304"/>
      <c r="D25" s="109">
        <v>5</v>
      </c>
      <c r="E25" s="110">
        <f t="shared" si="0"/>
        <v>3.3156498673740055E-3</v>
      </c>
      <c r="F25" s="109"/>
      <c r="G25" s="110"/>
      <c r="H25" s="109"/>
      <c r="I25" s="110"/>
      <c r="P25" s="182"/>
      <c r="Q25" s="183"/>
      <c r="R25" s="183"/>
      <c r="S25" s="183"/>
      <c r="T25" s="183"/>
    </row>
    <row r="26" spans="1:20" s="13" customFormat="1" ht="20.100000000000001" customHeight="1" x14ac:dyDescent="0.25">
      <c r="A26" s="303" t="s">
        <v>215</v>
      </c>
      <c r="B26" s="324"/>
      <c r="C26" s="304"/>
      <c r="D26" s="109">
        <v>5</v>
      </c>
      <c r="E26" s="110">
        <f t="shared" si="0"/>
        <v>3.3156498673740055E-3</v>
      </c>
      <c r="F26" s="109">
        <v>12</v>
      </c>
      <c r="G26" s="110">
        <f t="shared" si="1"/>
        <v>1.1904761904761904E-2</v>
      </c>
      <c r="H26" s="109"/>
      <c r="I26" s="110"/>
      <c r="P26" s="182"/>
      <c r="Q26" s="183"/>
      <c r="R26" s="183"/>
      <c r="S26" s="183"/>
      <c r="T26" s="183"/>
    </row>
    <row r="27" spans="1:20" s="13" customFormat="1" ht="20.100000000000001" customHeight="1" x14ac:dyDescent="0.25">
      <c r="A27" s="303" t="s">
        <v>605</v>
      </c>
      <c r="B27" s="324"/>
      <c r="C27" s="304"/>
      <c r="D27" s="109">
        <v>4</v>
      </c>
      <c r="E27" s="110">
        <f t="shared" si="0"/>
        <v>2.6525198938992041E-3</v>
      </c>
      <c r="F27" s="109"/>
      <c r="G27" s="110"/>
      <c r="H27" s="109"/>
      <c r="I27" s="110"/>
      <c r="P27" s="182"/>
      <c r="Q27" s="183"/>
      <c r="R27" s="183"/>
      <c r="S27" s="183"/>
      <c r="T27" s="183"/>
    </row>
    <row r="28" spans="1:20" s="13" customFormat="1" ht="20.100000000000001" customHeight="1" x14ac:dyDescent="0.25">
      <c r="A28" s="303" t="s">
        <v>588</v>
      </c>
      <c r="B28" s="324"/>
      <c r="C28" s="304"/>
      <c r="D28" s="109">
        <v>3</v>
      </c>
      <c r="E28" s="110">
        <f t="shared" si="0"/>
        <v>1.9893899204244032E-3</v>
      </c>
      <c r="F28" s="109"/>
      <c r="G28" s="110"/>
      <c r="H28" s="109"/>
      <c r="I28" s="110"/>
      <c r="P28" s="182"/>
      <c r="Q28" s="183"/>
      <c r="R28" s="183"/>
      <c r="S28" s="183"/>
      <c r="T28" s="183"/>
    </row>
    <row r="29" spans="1:20" s="13" customFormat="1" ht="20.100000000000001" customHeight="1" x14ac:dyDescent="0.25">
      <c r="A29" s="303" t="s">
        <v>174</v>
      </c>
      <c r="B29" s="324"/>
      <c r="C29" s="304"/>
      <c r="D29" s="109">
        <v>3</v>
      </c>
      <c r="E29" s="110">
        <f t="shared" si="0"/>
        <v>1.9893899204244032E-3</v>
      </c>
      <c r="F29" s="109">
        <v>10</v>
      </c>
      <c r="G29" s="110">
        <f t="shared" si="1"/>
        <v>9.9206349206349201E-3</v>
      </c>
      <c r="H29" s="109">
        <v>1</v>
      </c>
      <c r="I29" s="110">
        <f t="shared" si="2"/>
        <v>3.0674846625766872E-3</v>
      </c>
      <c r="P29" s="182"/>
      <c r="Q29" s="183"/>
      <c r="R29" s="183"/>
      <c r="S29" s="183"/>
      <c r="T29" s="183"/>
    </row>
    <row r="30" spans="1:20" s="13" customFormat="1" ht="20.100000000000001" customHeight="1" x14ac:dyDescent="0.25">
      <c r="A30" s="303" t="s">
        <v>180</v>
      </c>
      <c r="B30" s="324"/>
      <c r="C30" s="304"/>
      <c r="D30" s="109">
        <v>3</v>
      </c>
      <c r="E30" s="110">
        <f t="shared" si="0"/>
        <v>1.9893899204244032E-3</v>
      </c>
      <c r="F30" s="109">
        <v>6</v>
      </c>
      <c r="G30" s="110">
        <f t="shared" si="1"/>
        <v>5.9523809523809521E-3</v>
      </c>
      <c r="H30" s="109"/>
      <c r="I30" s="110"/>
      <c r="P30" s="182"/>
      <c r="Q30" s="183"/>
      <c r="R30" s="183"/>
      <c r="S30" s="183"/>
      <c r="T30" s="183"/>
    </row>
    <row r="31" spans="1:20" s="13" customFormat="1" ht="20.100000000000001" customHeight="1" x14ac:dyDescent="0.25">
      <c r="A31" s="303" t="s">
        <v>143</v>
      </c>
      <c r="B31" s="324"/>
      <c r="C31" s="304"/>
      <c r="D31" s="109">
        <v>2</v>
      </c>
      <c r="E31" s="110">
        <f t="shared" si="0"/>
        <v>1.3262599469496021E-3</v>
      </c>
      <c r="F31" s="109">
        <v>1</v>
      </c>
      <c r="G31" s="110">
        <f t="shared" si="1"/>
        <v>9.9206349206349201E-4</v>
      </c>
      <c r="H31" s="109"/>
      <c r="I31" s="110"/>
    </row>
    <row r="32" spans="1:20" s="13" customFormat="1" ht="20.100000000000001" customHeight="1" x14ac:dyDescent="0.25">
      <c r="A32" s="303" t="s">
        <v>160</v>
      </c>
      <c r="B32" s="324"/>
      <c r="C32" s="304"/>
      <c r="D32" s="109">
        <v>2</v>
      </c>
      <c r="E32" s="110">
        <f t="shared" si="0"/>
        <v>1.3262599469496021E-3</v>
      </c>
      <c r="F32" s="109">
        <v>15</v>
      </c>
      <c r="G32" s="110">
        <f t="shared" si="1"/>
        <v>1.488095238095238E-2</v>
      </c>
      <c r="H32" s="109"/>
      <c r="I32" s="110"/>
    </row>
    <row r="33" spans="1:9" s="13" customFormat="1" ht="20.100000000000001" customHeight="1" x14ac:dyDescent="0.25">
      <c r="A33" s="303" t="s">
        <v>168</v>
      </c>
      <c r="B33" s="324"/>
      <c r="C33" s="304"/>
      <c r="D33" s="109">
        <v>2</v>
      </c>
      <c r="E33" s="110">
        <f t="shared" si="0"/>
        <v>1.3262599469496021E-3</v>
      </c>
      <c r="F33" s="109">
        <v>1</v>
      </c>
      <c r="G33" s="110">
        <f t="shared" si="1"/>
        <v>9.9206349206349201E-4</v>
      </c>
      <c r="H33" s="109"/>
      <c r="I33" s="110"/>
    </row>
    <row r="34" spans="1:9" s="13" customFormat="1" ht="20.100000000000001" customHeight="1" x14ac:dyDescent="0.25">
      <c r="A34" s="303" t="s">
        <v>192</v>
      </c>
      <c r="B34" s="324"/>
      <c r="C34" s="304"/>
      <c r="D34" s="109">
        <v>2</v>
      </c>
      <c r="E34" s="110">
        <f t="shared" si="0"/>
        <v>1.3262599469496021E-3</v>
      </c>
      <c r="F34" s="109">
        <v>13</v>
      </c>
      <c r="G34" s="110">
        <f t="shared" si="1"/>
        <v>1.2896825396825396E-2</v>
      </c>
      <c r="H34" s="109">
        <v>5</v>
      </c>
      <c r="I34" s="110">
        <f t="shared" si="2"/>
        <v>1.5337423312883436E-2</v>
      </c>
    </row>
    <row r="35" spans="1:9" s="13" customFormat="1" ht="20.100000000000001" customHeight="1" x14ac:dyDescent="0.25">
      <c r="A35" s="303" t="s">
        <v>608</v>
      </c>
      <c r="B35" s="324"/>
      <c r="C35" s="304"/>
      <c r="D35" s="109">
        <v>2</v>
      </c>
      <c r="E35" s="110">
        <f t="shared" si="0"/>
        <v>1.3262599469496021E-3</v>
      </c>
      <c r="F35" s="109"/>
      <c r="G35" s="110"/>
      <c r="H35" s="109"/>
      <c r="I35" s="110"/>
    </row>
    <row r="36" spans="1:9" s="13" customFormat="1" ht="20.100000000000001" customHeight="1" x14ac:dyDescent="0.25">
      <c r="A36" s="303" t="s">
        <v>571</v>
      </c>
      <c r="B36" s="324"/>
      <c r="C36" s="304"/>
      <c r="D36" s="109">
        <v>1</v>
      </c>
      <c r="E36" s="110">
        <f t="shared" si="0"/>
        <v>6.6312997347480103E-4</v>
      </c>
      <c r="F36" s="109"/>
      <c r="G36" s="110"/>
      <c r="H36" s="109"/>
      <c r="I36" s="110"/>
    </row>
    <row r="37" spans="1:9" s="13" customFormat="1" ht="20.100000000000001" customHeight="1" x14ac:dyDescent="0.25">
      <c r="A37" s="303" t="s">
        <v>572</v>
      </c>
      <c r="B37" s="324"/>
      <c r="C37" s="304"/>
      <c r="D37" s="109">
        <v>1</v>
      </c>
      <c r="E37" s="110">
        <f t="shared" si="0"/>
        <v>6.6312997347480103E-4</v>
      </c>
      <c r="F37" s="109"/>
      <c r="G37" s="110"/>
      <c r="H37" s="109"/>
      <c r="I37" s="110"/>
    </row>
    <row r="38" spans="1:9" s="13" customFormat="1" ht="20.100000000000001" customHeight="1" x14ac:dyDescent="0.25">
      <c r="A38" s="303" t="s">
        <v>244</v>
      </c>
      <c r="B38" s="324"/>
      <c r="C38" s="304"/>
      <c r="D38" s="109">
        <v>1</v>
      </c>
      <c r="E38" s="110">
        <f t="shared" si="0"/>
        <v>6.6312997347480103E-4</v>
      </c>
      <c r="F38" s="109"/>
      <c r="G38" s="110"/>
      <c r="H38" s="109">
        <v>3</v>
      </c>
      <c r="I38" s="110">
        <f t="shared" si="2"/>
        <v>9.202453987730062E-3</v>
      </c>
    </row>
    <row r="39" spans="1:9" s="13" customFormat="1" ht="20.100000000000001" customHeight="1" x14ac:dyDescent="0.25">
      <c r="A39" s="303" t="s">
        <v>575</v>
      </c>
      <c r="B39" s="324"/>
      <c r="C39" s="304"/>
      <c r="D39" s="109">
        <v>1</v>
      </c>
      <c r="E39" s="110">
        <f t="shared" si="0"/>
        <v>6.6312997347480103E-4</v>
      </c>
      <c r="F39" s="109"/>
      <c r="G39" s="110"/>
      <c r="H39" s="109"/>
      <c r="I39" s="110"/>
    </row>
    <row r="40" spans="1:9" s="13" customFormat="1" ht="20.100000000000001" customHeight="1" x14ac:dyDescent="0.25">
      <c r="A40" s="303" t="s">
        <v>577</v>
      </c>
      <c r="B40" s="324"/>
      <c r="C40" s="304"/>
      <c r="D40" s="109">
        <v>1</v>
      </c>
      <c r="E40" s="110">
        <f t="shared" si="0"/>
        <v>6.6312997347480103E-4</v>
      </c>
      <c r="F40" s="109"/>
      <c r="G40" s="110"/>
      <c r="H40" s="109"/>
      <c r="I40" s="110"/>
    </row>
    <row r="41" spans="1:9" s="13" customFormat="1" ht="20.100000000000001" customHeight="1" x14ac:dyDescent="0.25">
      <c r="A41" s="303" t="s">
        <v>581</v>
      </c>
      <c r="B41" s="324"/>
      <c r="C41" s="304"/>
      <c r="D41" s="109">
        <v>1</v>
      </c>
      <c r="E41" s="110">
        <f t="shared" si="0"/>
        <v>6.6312997347480103E-4</v>
      </c>
      <c r="F41" s="109"/>
      <c r="G41" s="110"/>
      <c r="H41" s="109"/>
      <c r="I41" s="110"/>
    </row>
    <row r="42" spans="1:9" s="13" customFormat="1" ht="20.100000000000001" customHeight="1" x14ac:dyDescent="0.25">
      <c r="A42" s="303" t="s">
        <v>583</v>
      </c>
      <c r="B42" s="324"/>
      <c r="C42" s="304"/>
      <c r="D42" s="109">
        <v>1</v>
      </c>
      <c r="E42" s="110">
        <f t="shared" si="0"/>
        <v>6.6312997347480103E-4</v>
      </c>
      <c r="F42" s="109"/>
      <c r="G42" s="110"/>
      <c r="H42" s="109"/>
      <c r="I42" s="110"/>
    </row>
    <row r="43" spans="1:9" s="13" customFormat="1" ht="20.100000000000001" customHeight="1" x14ac:dyDescent="0.25">
      <c r="A43" s="303" t="s">
        <v>587</v>
      </c>
      <c r="B43" s="324"/>
      <c r="C43" s="304"/>
      <c r="D43" s="109">
        <v>1</v>
      </c>
      <c r="E43" s="110">
        <f t="shared" si="0"/>
        <v>6.6312997347480103E-4</v>
      </c>
      <c r="F43" s="109">
        <v>1</v>
      </c>
      <c r="G43" s="110">
        <f t="shared" si="1"/>
        <v>9.9206349206349201E-4</v>
      </c>
      <c r="H43" s="109"/>
      <c r="I43" s="110"/>
    </row>
    <row r="44" spans="1:9" s="13" customFormat="1" ht="20.100000000000001" customHeight="1" x14ac:dyDescent="0.25">
      <c r="A44" s="303" t="s">
        <v>591</v>
      </c>
      <c r="B44" s="324"/>
      <c r="C44" s="304"/>
      <c r="D44" s="109">
        <v>1</v>
      </c>
      <c r="E44" s="110">
        <f t="shared" si="0"/>
        <v>6.6312997347480103E-4</v>
      </c>
      <c r="F44" s="109"/>
      <c r="G44" s="110"/>
      <c r="H44" s="109"/>
      <c r="I44" s="110"/>
    </row>
    <row r="45" spans="1:9" s="13" customFormat="1" ht="20.100000000000001" customHeight="1" x14ac:dyDescent="0.25">
      <c r="A45" s="303" t="s">
        <v>595</v>
      </c>
      <c r="B45" s="324"/>
      <c r="C45" s="304"/>
      <c r="D45" s="109">
        <v>1</v>
      </c>
      <c r="E45" s="110">
        <f t="shared" si="0"/>
        <v>6.6312997347480103E-4</v>
      </c>
      <c r="F45" s="109"/>
      <c r="G45" s="110"/>
      <c r="H45" s="109"/>
      <c r="I45" s="110"/>
    </row>
    <row r="46" spans="1:9" s="13" customFormat="1" ht="20.100000000000001" customHeight="1" x14ac:dyDescent="0.25">
      <c r="A46" s="303" t="s">
        <v>597</v>
      </c>
      <c r="B46" s="324"/>
      <c r="C46" s="304"/>
      <c r="D46" s="109">
        <v>1</v>
      </c>
      <c r="E46" s="110">
        <f t="shared" si="0"/>
        <v>6.6312997347480103E-4</v>
      </c>
      <c r="F46" s="109"/>
      <c r="G46" s="110"/>
      <c r="H46" s="109"/>
      <c r="I46" s="110"/>
    </row>
    <row r="47" spans="1:9" s="13" customFormat="1" ht="20.100000000000001" customHeight="1" x14ac:dyDescent="0.25">
      <c r="A47" s="301" t="s">
        <v>182</v>
      </c>
      <c r="B47" s="325"/>
      <c r="C47" s="302"/>
      <c r="D47" s="109">
        <v>1</v>
      </c>
      <c r="E47" s="110">
        <f t="shared" si="0"/>
        <v>6.6312997347480103E-4</v>
      </c>
      <c r="F47" s="109">
        <v>1</v>
      </c>
      <c r="G47" s="110">
        <f t="shared" si="1"/>
        <v>9.9206349206349201E-4</v>
      </c>
      <c r="H47" s="109"/>
      <c r="I47" s="110"/>
    </row>
    <row r="48" spans="1:9" s="13" customFormat="1" ht="20.100000000000001" customHeight="1" x14ac:dyDescent="0.25">
      <c r="A48" s="303" t="s">
        <v>599</v>
      </c>
      <c r="B48" s="324"/>
      <c r="C48" s="304"/>
      <c r="D48" s="109">
        <v>1</v>
      </c>
      <c r="E48" s="110">
        <f t="shared" si="0"/>
        <v>6.6312997347480103E-4</v>
      </c>
      <c r="F48" s="109"/>
      <c r="G48" s="110"/>
      <c r="H48" s="109"/>
      <c r="I48" s="110"/>
    </row>
    <row r="49" spans="1:9" s="13" customFormat="1" ht="20.100000000000001" customHeight="1" x14ac:dyDescent="0.25">
      <c r="A49" s="303" t="s">
        <v>602</v>
      </c>
      <c r="B49" s="324"/>
      <c r="C49" s="304"/>
      <c r="D49" s="109">
        <v>1</v>
      </c>
      <c r="E49" s="110">
        <f t="shared" si="0"/>
        <v>6.6312997347480103E-4</v>
      </c>
      <c r="F49" s="109"/>
      <c r="G49" s="110"/>
      <c r="H49" s="109"/>
      <c r="I49" s="110"/>
    </row>
    <row r="50" spans="1:9" s="13" customFormat="1" ht="20.100000000000001" customHeight="1" x14ac:dyDescent="0.25">
      <c r="A50" s="303" t="s">
        <v>604</v>
      </c>
      <c r="B50" s="324"/>
      <c r="C50" s="304"/>
      <c r="D50" s="109">
        <v>1</v>
      </c>
      <c r="E50" s="110">
        <f t="shared" si="0"/>
        <v>6.6312997347480103E-4</v>
      </c>
      <c r="F50" s="109"/>
      <c r="G50" s="110"/>
      <c r="H50" s="109"/>
      <c r="I50" s="110"/>
    </row>
    <row r="51" spans="1:9" s="13" customFormat="1" ht="20.100000000000001" customHeight="1" x14ac:dyDescent="0.25">
      <c r="A51" s="303" t="s">
        <v>606</v>
      </c>
      <c r="B51" s="324"/>
      <c r="C51" s="304"/>
      <c r="D51" s="109">
        <v>1</v>
      </c>
      <c r="E51" s="110">
        <f t="shared" si="0"/>
        <v>6.6312997347480103E-4</v>
      </c>
      <c r="F51" s="109"/>
      <c r="G51" s="110"/>
      <c r="H51" s="109"/>
      <c r="I51" s="110"/>
    </row>
    <row r="52" spans="1:9" s="13" customFormat="1" ht="20.100000000000001" customHeight="1" x14ac:dyDescent="0.25">
      <c r="A52" s="303" t="s">
        <v>201</v>
      </c>
      <c r="B52" s="324"/>
      <c r="C52" s="304"/>
      <c r="D52" s="109">
        <v>1</v>
      </c>
      <c r="E52" s="110">
        <f t="shared" si="0"/>
        <v>6.6312997347480103E-4</v>
      </c>
      <c r="F52" s="109">
        <v>1</v>
      </c>
      <c r="G52" s="110">
        <f t="shared" si="1"/>
        <v>9.9206349206349201E-4</v>
      </c>
      <c r="H52" s="109"/>
      <c r="I52" s="110"/>
    </row>
    <row r="53" spans="1:9" s="13" customFormat="1" ht="20.100000000000001" customHeight="1" x14ac:dyDescent="0.25">
      <c r="A53" s="303" t="s">
        <v>132</v>
      </c>
      <c r="B53" s="324"/>
      <c r="C53" s="304"/>
      <c r="D53" s="109"/>
      <c r="E53" s="110"/>
      <c r="F53" s="109">
        <v>1</v>
      </c>
      <c r="G53" s="110">
        <f t="shared" si="1"/>
        <v>9.9206349206349201E-4</v>
      </c>
      <c r="H53" s="109"/>
      <c r="I53" s="110"/>
    </row>
    <row r="54" spans="1:9" s="13" customFormat="1" ht="19.5" customHeight="1" x14ac:dyDescent="0.25">
      <c r="A54" s="301" t="s">
        <v>568</v>
      </c>
      <c r="B54" s="325"/>
      <c r="C54" s="302"/>
      <c r="D54" s="109"/>
      <c r="E54" s="110"/>
      <c r="F54" s="109"/>
      <c r="G54" s="110"/>
      <c r="H54" s="109">
        <v>39</v>
      </c>
      <c r="I54" s="110">
        <f t="shared" si="2"/>
        <v>0.1196319018404908</v>
      </c>
    </row>
    <row r="55" spans="1:9" s="13" customFormat="1" ht="20.100000000000001" customHeight="1" x14ac:dyDescent="0.25">
      <c r="A55" s="303" t="s">
        <v>134</v>
      </c>
      <c r="B55" s="324"/>
      <c r="C55" s="304"/>
      <c r="D55" s="109"/>
      <c r="E55" s="110"/>
      <c r="F55" s="109">
        <v>1</v>
      </c>
      <c r="G55" s="110">
        <f t="shared" si="1"/>
        <v>9.9206349206349201E-4</v>
      </c>
      <c r="H55" s="109"/>
      <c r="I55" s="110"/>
    </row>
    <row r="56" spans="1:9" s="13" customFormat="1" ht="20.25" customHeight="1" x14ac:dyDescent="0.25">
      <c r="A56" s="301" t="s">
        <v>569</v>
      </c>
      <c r="B56" s="325"/>
      <c r="C56" s="302"/>
      <c r="D56" s="109"/>
      <c r="E56" s="110"/>
      <c r="F56" s="109">
        <v>3</v>
      </c>
      <c r="G56" s="110">
        <f t="shared" si="1"/>
        <v>2.976190476190476E-3</v>
      </c>
      <c r="H56" s="109"/>
      <c r="I56" s="110"/>
    </row>
    <row r="57" spans="1:9" ht="20.25" customHeight="1" x14ac:dyDescent="0.25">
      <c r="A57" s="301" t="s">
        <v>570</v>
      </c>
      <c r="B57" s="325"/>
      <c r="C57" s="302"/>
      <c r="D57" s="109"/>
      <c r="E57" s="110"/>
      <c r="F57" s="109">
        <v>14</v>
      </c>
      <c r="G57" s="110">
        <f t="shared" si="1"/>
        <v>1.3888888888888888E-2</v>
      </c>
      <c r="H57" s="109"/>
      <c r="I57" s="110"/>
    </row>
    <row r="58" spans="1:9" ht="20.25" customHeight="1" x14ac:dyDescent="0.25">
      <c r="A58" s="303" t="s">
        <v>238</v>
      </c>
      <c r="B58" s="324"/>
      <c r="C58" s="304"/>
      <c r="D58" s="109"/>
      <c r="E58" s="110"/>
      <c r="F58" s="109">
        <v>1</v>
      </c>
      <c r="G58" s="110">
        <f t="shared" si="1"/>
        <v>9.9206349206349201E-4</v>
      </c>
      <c r="H58" s="109"/>
      <c r="I58" s="110"/>
    </row>
    <row r="59" spans="1:9" ht="20.25" customHeight="1" x14ac:dyDescent="0.25">
      <c r="A59" s="303" t="s">
        <v>146</v>
      </c>
      <c r="B59" s="324"/>
      <c r="C59" s="304"/>
      <c r="D59" s="109"/>
      <c r="E59" s="110"/>
      <c r="F59" s="109">
        <v>1</v>
      </c>
      <c r="G59" s="110">
        <f t="shared" si="1"/>
        <v>9.9206349206349201E-4</v>
      </c>
      <c r="H59" s="109"/>
      <c r="I59" s="110"/>
    </row>
    <row r="60" spans="1:9" ht="20.25" customHeight="1" x14ac:dyDescent="0.25">
      <c r="A60" s="303" t="s">
        <v>148</v>
      </c>
      <c r="B60" s="324"/>
      <c r="C60" s="304"/>
      <c r="D60" s="109"/>
      <c r="E60" s="110"/>
      <c r="F60" s="109">
        <v>1</v>
      </c>
      <c r="G60" s="110">
        <f t="shared" si="1"/>
        <v>9.9206349206349201E-4</v>
      </c>
      <c r="H60" s="109"/>
      <c r="I60" s="110"/>
    </row>
    <row r="61" spans="1:9" ht="20.25" customHeight="1" x14ac:dyDescent="0.25">
      <c r="A61" s="303" t="s">
        <v>150</v>
      </c>
      <c r="B61" s="324"/>
      <c r="C61" s="304"/>
      <c r="D61" s="109"/>
      <c r="E61" s="110"/>
      <c r="F61" s="109">
        <v>1</v>
      </c>
      <c r="G61" s="110">
        <f t="shared" si="1"/>
        <v>9.9206349206349201E-4</v>
      </c>
      <c r="H61" s="109"/>
      <c r="I61" s="110"/>
    </row>
    <row r="62" spans="1:9" ht="20.25" customHeight="1" x14ac:dyDescent="0.25">
      <c r="A62" s="303" t="s">
        <v>152</v>
      </c>
      <c r="B62" s="324"/>
      <c r="C62" s="304"/>
      <c r="D62" s="109"/>
      <c r="E62" s="110"/>
      <c r="F62" s="109">
        <v>8</v>
      </c>
      <c r="G62" s="110">
        <f t="shared" si="1"/>
        <v>7.9365079365079361E-3</v>
      </c>
      <c r="H62" s="109"/>
      <c r="I62" s="110"/>
    </row>
    <row r="63" spans="1:9" ht="20.25" customHeight="1" x14ac:dyDescent="0.25">
      <c r="A63" s="301" t="s">
        <v>579</v>
      </c>
      <c r="B63" s="325"/>
      <c r="C63" s="302"/>
      <c r="D63" s="109"/>
      <c r="E63" s="110"/>
      <c r="F63" s="109"/>
      <c r="G63" s="110"/>
      <c r="H63" s="109">
        <v>17</v>
      </c>
      <c r="I63" s="110">
        <f t="shared" si="2"/>
        <v>5.2147239263803678E-2</v>
      </c>
    </row>
    <row r="64" spans="1:9" ht="20.25" customHeight="1" x14ac:dyDescent="0.25">
      <c r="A64" s="303" t="s">
        <v>585</v>
      </c>
      <c r="B64" s="324"/>
      <c r="C64" s="304"/>
      <c r="D64" s="109"/>
      <c r="E64" s="110"/>
      <c r="F64" s="109">
        <v>8</v>
      </c>
      <c r="G64" s="110">
        <f t="shared" si="1"/>
        <v>7.9365079365079361E-3</v>
      </c>
      <c r="H64" s="109"/>
      <c r="I64" s="110"/>
    </row>
    <row r="65" spans="1:9" ht="20.25" customHeight="1" x14ac:dyDescent="0.25">
      <c r="A65" s="303" t="s">
        <v>164</v>
      </c>
      <c r="B65" s="324"/>
      <c r="C65" s="304"/>
      <c r="D65" s="109"/>
      <c r="E65" s="110"/>
      <c r="F65" s="109">
        <v>1</v>
      </c>
      <c r="G65" s="110">
        <f t="shared" si="1"/>
        <v>9.9206349206349201E-4</v>
      </c>
      <c r="H65" s="109"/>
      <c r="I65" s="110"/>
    </row>
    <row r="66" spans="1:9" ht="20.25" customHeight="1" x14ac:dyDescent="0.25">
      <c r="A66" s="303" t="s">
        <v>176</v>
      </c>
      <c r="B66" s="324"/>
      <c r="C66" s="304"/>
      <c r="D66" s="109"/>
      <c r="E66" s="110"/>
      <c r="F66" s="109">
        <v>2</v>
      </c>
      <c r="G66" s="110">
        <f t="shared" si="1"/>
        <v>1.984126984126984E-3</v>
      </c>
      <c r="H66" s="109"/>
      <c r="I66" s="110"/>
    </row>
    <row r="67" spans="1:9" ht="20.25" customHeight="1" x14ac:dyDescent="0.25">
      <c r="A67" s="303" t="s">
        <v>245</v>
      </c>
      <c r="B67" s="324"/>
      <c r="C67" s="304"/>
      <c r="D67" s="109"/>
      <c r="E67" s="110"/>
      <c r="F67" s="109"/>
      <c r="G67" s="110"/>
      <c r="H67" s="109">
        <v>1</v>
      </c>
      <c r="I67" s="110">
        <f t="shared" si="2"/>
        <v>3.0674846625766872E-3</v>
      </c>
    </row>
    <row r="68" spans="1:9" ht="20.25" customHeight="1" x14ac:dyDescent="0.25">
      <c r="A68" s="303" t="s">
        <v>197</v>
      </c>
      <c r="B68" s="324"/>
      <c r="C68" s="304"/>
      <c r="D68" s="109"/>
      <c r="E68" s="110"/>
      <c r="F68" s="109">
        <v>5</v>
      </c>
      <c r="G68" s="110">
        <f t="shared" si="1"/>
        <v>4.96031746031746E-3</v>
      </c>
      <c r="H68" s="109"/>
      <c r="I68" s="110"/>
    </row>
    <row r="69" spans="1:9" ht="20.25" customHeight="1" x14ac:dyDescent="0.25">
      <c r="A69" s="303" t="s">
        <v>199</v>
      </c>
      <c r="B69" s="324"/>
      <c r="C69" s="304"/>
      <c r="D69" s="109"/>
      <c r="E69" s="110"/>
      <c r="F69" s="109">
        <v>1</v>
      </c>
      <c r="G69" s="110">
        <f t="shared" ref="G69:G75" si="3">F69/1008</f>
        <v>9.9206349206349201E-4</v>
      </c>
      <c r="H69" s="109"/>
      <c r="I69" s="110"/>
    </row>
    <row r="70" spans="1:9" ht="20.25" customHeight="1" x14ac:dyDescent="0.25">
      <c r="A70" s="303" t="s">
        <v>203</v>
      </c>
      <c r="B70" s="324"/>
      <c r="C70" s="304"/>
      <c r="D70" s="109"/>
      <c r="E70" s="110"/>
      <c r="F70" s="109">
        <v>2</v>
      </c>
      <c r="G70" s="110">
        <f t="shared" si="3"/>
        <v>1.984126984126984E-3</v>
      </c>
      <c r="H70" s="109"/>
      <c r="I70" s="110"/>
    </row>
    <row r="71" spans="1:9" ht="20.25" customHeight="1" x14ac:dyDescent="0.25">
      <c r="A71" s="303" t="s">
        <v>205</v>
      </c>
      <c r="B71" s="324"/>
      <c r="C71" s="304"/>
      <c r="D71" s="109"/>
      <c r="E71" s="110"/>
      <c r="F71" s="109">
        <v>1</v>
      </c>
      <c r="G71" s="110">
        <f t="shared" si="3"/>
        <v>9.9206349206349201E-4</v>
      </c>
      <c r="H71" s="109"/>
      <c r="I71" s="110"/>
    </row>
    <row r="72" spans="1:9" ht="20.25" customHeight="1" x14ac:dyDescent="0.25">
      <c r="A72" s="303" t="s">
        <v>207</v>
      </c>
      <c r="B72" s="324"/>
      <c r="C72" s="304"/>
      <c r="D72" s="109"/>
      <c r="E72" s="110"/>
      <c r="F72" s="109">
        <v>1</v>
      </c>
      <c r="G72" s="110">
        <f t="shared" si="3"/>
        <v>9.9206349206349201E-4</v>
      </c>
      <c r="H72" s="109"/>
      <c r="I72" s="110"/>
    </row>
    <row r="73" spans="1:9" ht="20.25" customHeight="1" x14ac:dyDescent="0.25">
      <c r="A73" s="303" t="s">
        <v>209</v>
      </c>
      <c r="B73" s="324"/>
      <c r="C73" s="304"/>
      <c r="D73" s="109"/>
      <c r="E73" s="110"/>
      <c r="F73" s="109">
        <v>1</v>
      </c>
      <c r="G73" s="110">
        <f t="shared" si="3"/>
        <v>9.9206349206349201E-4</v>
      </c>
      <c r="H73" s="109"/>
      <c r="I73" s="110"/>
    </row>
    <row r="74" spans="1:9" ht="20.25" customHeight="1" x14ac:dyDescent="0.25">
      <c r="A74" s="303" t="s">
        <v>243</v>
      </c>
      <c r="B74" s="324"/>
      <c r="C74" s="304"/>
      <c r="D74" s="109"/>
      <c r="E74" s="110"/>
      <c r="F74" s="109">
        <v>3</v>
      </c>
      <c r="G74" s="110">
        <f t="shared" si="3"/>
        <v>2.976190476190476E-3</v>
      </c>
      <c r="H74" s="109"/>
      <c r="I74" s="110"/>
    </row>
    <row r="75" spans="1:9" ht="20.25" customHeight="1" x14ac:dyDescent="0.25">
      <c r="A75" s="303" t="s">
        <v>211</v>
      </c>
      <c r="B75" s="324"/>
      <c r="C75" s="304"/>
      <c r="D75" s="109"/>
      <c r="E75" s="110"/>
      <c r="F75" s="109">
        <v>1</v>
      </c>
      <c r="G75" s="110">
        <f t="shared" si="3"/>
        <v>9.9206349206349201E-4</v>
      </c>
      <c r="H75" s="109"/>
      <c r="I75" s="110"/>
    </row>
    <row r="76" spans="1:9" ht="20.25" customHeight="1" x14ac:dyDescent="0.25">
      <c r="A76" s="303" t="s">
        <v>246</v>
      </c>
      <c r="B76" s="324"/>
      <c r="C76" s="304"/>
      <c r="D76" s="109"/>
      <c r="E76" s="110"/>
      <c r="F76" s="109"/>
      <c r="G76" s="110"/>
      <c r="H76" s="109">
        <v>1</v>
      </c>
      <c r="I76" s="110">
        <f t="shared" ref="I76" si="4">H76/326</f>
        <v>3.0674846625766872E-3</v>
      </c>
    </row>
    <row r="77" spans="1:9" ht="20.25" customHeight="1" x14ac:dyDescent="0.25">
      <c r="A77" s="309" t="s">
        <v>221</v>
      </c>
      <c r="B77" s="323"/>
      <c r="C77" s="310"/>
      <c r="D77" s="114">
        <v>1508</v>
      </c>
      <c r="E77" s="120">
        <f t="shared" ref="E77" si="5">D77/1508</f>
        <v>1</v>
      </c>
      <c r="F77" s="114">
        <v>1008</v>
      </c>
      <c r="G77" s="120">
        <f>F77/1008</f>
        <v>1</v>
      </c>
      <c r="H77" s="114">
        <v>326</v>
      </c>
      <c r="I77" s="120">
        <f>H77/326</f>
        <v>1</v>
      </c>
    </row>
    <row r="78" spans="1:9" ht="20.25" customHeight="1" x14ac:dyDescent="0.25">
      <c r="A78" s="309" t="s">
        <v>645</v>
      </c>
      <c r="B78" s="323"/>
      <c r="C78" s="310"/>
      <c r="D78" s="114">
        <v>49</v>
      </c>
      <c r="E78" s="114"/>
      <c r="F78" s="114">
        <v>50</v>
      </c>
      <c r="G78" s="114"/>
      <c r="H78" s="114">
        <v>16</v>
      </c>
      <c r="I78" s="114"/>
    </row>
  </sheetData>
  <customSheetViews>
    <customSheetView guid="{47446656-4427-4713-84F1-369842C9B919}" showPageBreaks="1" printArea="1" view="pageBreakPreview">
      <selection sqref="A1:I1"/>
      <pageMargins left="0.7" right="0.7" top="0.75" bottom="0.75" header="0.3" footer="0.3"/>
      <printOptions horizontalCentered="1"/>
      <pageSetup scale="86" orientation="landscape" r:id="rId1"/>
    </customSheetView>
    <customSheetView guid="{899A0855-1E4C-4ABA-ACAE-00009733593A}" showPageBreaks="1" printArea="1" view="pageBreakPreview">
      <pageMargins left="0.7" right="0.7" top="0.75" bottom="0.75" header="0.3" footer="0.3"/>
      <printOptions horizontalCentered="1"/>
      <pageSetup scale="86" orientation="landscape" r:id="rId2"/>
    </customSheetView>
  </customSheetViews>
  <mergeCells count="80">
    <mergeCell ref="A78:C78"/>
    <mergeCell ref="B1:I1"/>
    <mergeCell ref="H2:I2"/>
    <mergeCell ref="A11:C11"/>
    <mergeCell ref="A2:C3"/>
    <mergeCell ref="D2:E2"/>
    <mergeCell ref="F2:G2"/>
    <mergeCell ref="A4:C4"/>
    <mergeCell ref="A5:C5"/>
    <mergeCell ref="A6:C6"/>
    <mergeCell ref="A7:C7"/>
    <mergeCell ref="A8:C8"/>
    <mergeCell ref="A9:C9"/>
    <mergeCell ref="A10:C10"/>
    <mergeCell ref="A23:C23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35:C35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47:C47"/>
    <mergeCell ref="A36:C36"/>
    <mergeCell ref="A37:C37"/>
    <mergeCell ref="A38:C38"/>
    <mergeCell ref="A39:C39"/>
    <mergeCell ref="A40:C40"/>
    <mergeCell ref="A41:C41"/>
    <mergeCell ref="A42:C42"/>
    <mergeCell ref="A43:C43"/>
    <mergeCell ref="A44:C44"/>
    <mergeCell ref="A45:C45"/>
    <mergeCell ref="A46:C46"/>
    <mergeCell ref="A54:C54"/>
    <mergeCell ref="A55:C55"/>
    <mergeCell ref="A56:C56"/>
    <mergeCell ref="A48:C48"/>
    <mergeCell ref="A49:C49"/>
    <mergeCell ref="A50:C50"/>
    <mergeCell ref="A51:C51"/>
    <mergeCell ref="A52:C52"/>
    <mergeCell ref="A53:C53"/>
    <mergeCell ref="A57:C57"/>
    <mergeCell ref="A58:C58"/>
    <mergeCell ref="A59:C59"/>
    <mergeCell ref="A60:C60"/>
    <mergeCell ref="A61:C61"/>
    <mergeCell ref="A62:C62"/>
    <mergeCell ref="A63:C63"/>
    <mergeCell ref="A64:C64"/>
    <mergeCell ref="A65:C65"/>
    <mergeCell ref="A66:C66"/>
    <mergeCell ref="A67:C67"/>
    <mergeCell ref="A68:C68"/>
    <mergeCell ref="A69:C69"/>
    <mergeCell ref="A70:C70"/>
    <mergeCell ref="A71:C71"/>
    <mergeCell ref="A77:C77"/>
    <mergeCell ref="A72:C72"/>
    <mergeCell ref="A73:C73"/>
    <mergeCell ref="A74:C74"/>
    <mergeCell ref="A75:C75"/>
    <mergeCell ref="A76:C76"/>
  </mergeCells>
  <printOptions horizontalCentered="1"/>
  <pageMargins left="0.7" right="0.7" top="0.75" bottom="0.75" header="0.3" footer="0.3"/>
  <pageSetup scale="86" orientation="landscape"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view="pageBreakPreview" zoomScaleNormal="100" zoomScaleSheetLayoutView="100" workbookViewId="0"/>
  </sheetViews>
  <sheetFormatPr defaultRowHeight="12.75" x14ac:dyDescent="0.2"/>
  <cols>
    <col min="1" max="1" width="14.140625" style="2" customWidth="1"/>
    <col min="2" max="2" width="10.5703125" style="2" customWidth="1"/>
    <col min="3" max="14" width="9.7109375" style="2" customWidth="1"/>
    <col min="15" max="256" width="9.140625" style="2"/>
    <col min="257" max="257" width="14.140625" style="2" customWidth="1"/>
    <col min="258" max="258" width="10.5703125" style="2" customWidth="1"/>
    <col min="259" max="270" width="9.7109375" style="2" customWidth="1"/>
    <col min="271" max="512" width="9.140625" style="2"/>
    <col min="513" max="513" width="14.140625" style="2" customWidth="1"/>
    <col min="514" max="514" width="10.5703125" style="2" customWidth="1"/>
    <col min="515" max="526" width="9.7109375" style="2" customWidth="1"/>
    <col min="527" max="768" width="9.140625" style="2"/>
    <col min="769" max="769" width="14.140625" style="2" customWidth="1"/>
    <col min="770" max="770" width="10.5703125" style="2" customWidth="1"/>
    <col min="771" max="782" width="9.7109375" style="2" customWidth="1"/>
    <col min="783" max="1024" width="9.140625" style="2"/>
    <col min="1025" max="1025" width="14.140625" style="2" customWidth="1"/>
    <col min="1026" max="1026" width="10.5703125" style="2" customWidth="1"/>
    <col min="1027" max="1038" width="9.7109375" style="2" customWidth="1"/>
    <col min="1039" max="1280" width="9.140625" style="2"/>
    <col min="1281" max="1281" width="14.140625" style="2" customWidth="1"/>
    <col min="1282" max="1282" width="10.5703125" style="2" customWidth="1"/>
    <col min="1283" max="1294" width="9.7109375" style="2" customWidth="1"/>
    <col min="1295" max="1536" width="9.140625" style="2"/>
    <col min="1537" max="1537" width="14.140625" style="2" customWidth="1"/>
    <col min="1538" max="1538" width="10.5703125" style="2" customWidth="1"/>
    <col min="1539" max="1550" width="9.7109375" style="2" customWidth="1"/>
    <col min="1551" max="1792" width="9.140625" style="2"/>
    <col min="1793" max="1793" width="14.140625" style="2" customWidth="1"/>
    <col min="1794" max="1794" width="10.5703125" style="2" customWidth="1"/>
    <col min="1795" max="1806" width="9.7109375" style="2" customWidth="1"/>
    <col min="1807" max="2048" width="9.140625" style="2"/>
    <col min="2049" max="2049" width="14.140625" style="2" customWidth="1"/>
    <col min="2050" max="2050" width="10.5703125" style="2" customWidth="1"/>
    <col min="2051" max="2062" width="9.7109375" style="2" customWidth="1"/>
    <col min="2063" max="2304" width="9.140625" style="2"/>
    <col min="2305" max="2305" width="14.140625" style="2" customWidth="1"/>
    <col min="2306" max="2306" width="10.5703125" style="2" customWidth="1"/>
    <col min="2307" max="2318" width="9.7109375" style="2" customWidth="1"/>
    <col min="2319" max="2560" width="9.140625" style="2"/>
    <col min="2561" max="2561" width="14.140625" style="2" customWidth="1"/>
    <col min="2562" max="2562" width="10.5703125" style="2" customWidth="1"/>
    <col min="2563" max="2574" width="9.7109375" style="2" customWidth="1"/>
    <col min="2575" max="2816" width="9.140625" style="2"/>
    <col min="2817" max="2817" width="14.140625" style="2" customWidth="1"/>
    <col min="2818" max="2818" width="10.5703125" style="2" customWidth="1"/>
    <col min="2819" max="2830" width="9.7109375" style="2" customWidth="1"/>
    <col min="2831" max="3072" width="9.140625" style="2"/>
    <col min="3073" max="3073" width="14.140625" style="2" customWidth="1"/>
    <col min="3074" max="3074" width="10.5703125" style="2" customWidth="1"/>
    <col min="3075" max="3086" width="9.7109375" style="2" customWidth="1"/>
    <col min="3087" max="3328" width="9.140625" style="2"/>
    <col min="3329" max="3329" width="14.140625" style="2" customWidth="1"/>
    <col min="3330" max="3330" width="10.5703125" style="2" customWidth="1"/>
    <col min="3331" max="3342" width="9.7109375" style="2" customWidth="1"/>
    <col min="3343" max="3584" width="9.140625" style="2"/>
    <col min="3585" max="3585" width="14.140625" style="2" customWidth="1"/>
    <col min="3586" max="3586" width="10.5703125" style="2" customWidth="1"/>
    <col min="3587" max="3598" width="9.7109375" style="2" customWidth="1"/>
    <col min="3599" max="3840" width="9.140625" style="2"/>
    <col min="3841" max="3841" width="14.140625" style="2" customWidth="1"/>
    <col min="3842" max="3842" width="10.5703125" style="2" customWidth="1"/>
    <col min="3843" max="3854" width="9.7109375" style="2" customWidth="1"/>
    <col min="3855" max="4096" width="9.140625" style="2"/>
    <col min="4097" max="4097" width="14.140625" style="2" customWidth="1"/>
    <col min="4098" max="4098" width="10.5703125" style="2" customWidth="1"/>
    <col min="4099" max="4110" width="9.7109375" style="2" customWidth="1"/>
    <col min="4111" max="4352" width="9.140625" style="2"/>
    <col min="4353" max="4353" width="14.140625" style="2" customWidth="1"/>
    <col min="4354" max="4354" width="10.5703125" style="2" customWidth="1"/>
    <col min="4355" max="4366" width="9.7109375" style="2" customWidth="1"/>
    <col min="4367" max="4608" width="9.140625" style="2"/>
    <col min="4609" max="4609" width="14.140625" style="2" customWidth="1"/>
    <col min="4610" max="4610" width="10.5703125" style="2" customWidth="1"/>
    <col min="4611" max="4622" width="9.7109375" style="2" customWidth="1"/>
    <col min="4623" max="4864" width="9.140625" style="2"/>
    <col min="4865" max="4865" width="14.140625" style="2" customWidth="1"/>
    <col min="4866" max="4866" width="10.5703125" style="2" customWidth="1"/>
    <col min="4867" max="4878" width="9.7109375" style="2" customWidth="1"/>
    <col min="4879" max="5120" width="9.140625" style="2"/>
    <col min="5121" max="5121" width="14.140625" style="2" customWidth="1"/>
    <col min="5122" max="5122" width="10.5703125" style="2" customWidth="1"/>
    <col min="5123" max="5134" width="9.7109375" style="2" customWidth="1"/>
    <col min="5135" max="5376" width="9.140625" style="2"/>
    <col min="5377" max="5377" width="14.140625" style="2" customWidth="1"/>
    <col min="5378" max="5378" width="10.5703125" style="2" customWidth="1"/>
    <col min="5379" max="5390" width="9.7109375" style="2" customWidth="1"/>
    <col min="5391" max="5632" width="9.140625" style="2"/>
    <col min="5633" max="5633" width="14.140625" style="2" customWidth="1"/>
    <col min="5634" max="5634" width="10.5703125" style="2" customWidth="1"/>
    <col min="5635" max="5646" width="9.7109375" style="2" customWidth="1"/>
    <col min="5647" max="5888" width="9.140625" style="2"/>
    <col min="5889" max="5889" width="14.140625" style="2" customWidth="1"/>
    <col min="5890" max="5890" width="10.5703125" style="2" customWidth="1"/>
    <col min="5891" max="5902" width="9.7109375" style="2" customWidth="1"/>
    <col min="5903" max="6144" width="9.140625" style="2"/>
    <col min="6145" max="6145" width="14.140625" style="2" customWidth="1"/>
    <col min="6146" max="6146" width="10.5703125" style="2" customWidth="1"/>
    <col min="6147" max="6158" width="9.7109375" style="2" customWidth="1"/>
    <col min="6159" max="6400" width="9.140625" style="2"/>
    <col min="6401" max="6401" width="14.140625" style="2" customWidth="1"/>
    <col min="6402" max="6402" width="10.5703125" style="2" customWidth="1"/>
    <col min="6403" max="6414" width="9.7109375" style="2" customWidth="1"/>
    <col min="6415" max="6656" width="9.140625" style="2"/>
    <col min="6657" max="6657" width="14.140625" style="2" customWidth="1"/>
    <col min="6658" max="6658" width="10.5703125" style="2" customWidth="1"/>
    <col min="6659" max="6670" width="9.7109375" style="2" customWidth="1"/>
    <col min="6671" max="6912" width="9.140625" style="2"/>
    <col min="6913" max="6913" width="14.140625" style="2" customWidth="1"/>
    <col min="6914" max="6914" width="10.5703125" style="2" customWidth="1"/>
    <col min="6915" max="6926" width="9.7109375" style="2" customWidth="1"/>
    <col min="6927" max="7168" width="9.140625" style="2"/>
    <col min="7169" max="7169" width="14.140625" style="2" customWidth="1"/>
    <col min="7170" max="7170" width="10.5703125" style="2" customWidth="1"/>
    <col min="7171" max="7182" width="9.7109375" style="2" customWidth="1"/>
    <col min="7183" max="7424" width="9.140625" style="2"/>
    <col min="7425" max="7425" width="14.140625" style="2" customWidth="1"/>
    <col min="7426" max="7426" width="10.5703125" style="2" customWidth="1"/>
    <col min="7427" max="7438" width="9.7109375" style="2" customWidth="1"/>
    <col min="7439" max="7680" width="9.140625" style="2"/>
    <col min="7681" max="7681" width="14.140625" style="2" customWidth="1"/>
    <col min="7682" max="7682" width="10.5703125" style="2" customWidth="1"/>
    <col min="7683" max="7694" width="9.7109375" style="2" customWidth="1"/>
    <col min="7695" max="7936" width="9.140625" style="2"/>
    <col min="7937" max="7937" width="14.140625" style="2" customWidth="1"/>
    <col min="7938" max="7938" width="10.5703125" style="2" customWidth="1"/>
    <col min="7939" max="7950" width="9.7109375" style="2" customWidth="1"/>
    <col min="7951" max="8192" width="9.140625" style="2"/>
    <col min="8193" max="8193" width="14.140625" style="2" customWidth="1"/>
    <col min="8194" max="8194" width="10.5703125" style="2" customWidth="1"/>
    <col min="8195" max="8206" width="9.7109375" style="2" customWidth="1"/>
    <col min="8207" max="8448" width="9.140625" style="2"/>
    <col min="8449" max="8449" width="14.140625" style="2" customWidth="1"/>
    <col min="8450" max="8450" width="10.5703125" style="2" customWidth="1"/>
    <col min="8451" max="8462" width="9.7109375" style="2" customWidth="1"/>
    <col min="8463" max="8704" width="9.140625" style="2"/>
    <col min="8705" max="8705" width="14.140625" style="2" customWidth="1"/>
    <col min="8706" max="8706" width="10.5703125" style="2" customWidth="1"/>
    <col min="8707" max="8718" width="9.7109375" style="2" customWidth="1"/>
    <col min="8719" max="8960" width="9.140625" style="2"/>
    <col min="8961" max="8961" width="14.140625" style="2" customWidth="1"/>
    <col min="8962" max="8962" width="10.5703125" style="2" customWidth="1"/>
    <col min="8963" max="8974" width="9.7109375" style="2" customWidth="1"/>
    <col min="8975" max="9216" width="9.140625" style="2"/>
    <col min="9217" max="9217" width="14.140625" style="2" customWidth="1"/>
    <col min="9218" max="9218" width="10.5703125" style="2" customWidth="1"/>
    <col min="9219" max="9230" width="9.7109375" style="2" customWidth="1"/>
    <col min="9231" max="9472" width="9.140625" style="2"/>
    <col min="9473" max="9473" width="14.140625" style="2" customWidth="1"/>
    <col min="9474" max="9474" width="10.5703125" style="2" customWidth="1"/>
    <col min="9475" max="9486" width="9.7109375" style="2" customWidth="1"/>
    <col min="9487" max="9728" width="9.140625" style="2"/>
    <col min="9729" max="9729" width="14.140625" style="2" customWidth="1"/>
    <col min="9730" max="9730" width="10.5703125" style="2" customWidth="1"/>
    <col min="9731" max="9742" width="9.7109375" style="2" customWidth="1"/>
    <col min="9743" max="9984" width="9.140625" style="2"/>
    <col min="9985" max="9985" width="14.140625" style="2" customWidth="1"/>
    <col min="9986" max="9986" width="10.5703125" style="2" customWidth="1"/>
    <col min="9987" max="9998" width="9.7109375" style="2" customWidth="1"/>
    <col min="9999" max="10240" width="9.140625" style="2"/>
    <col min="10241" max="10241" width="14.140625" style="2" customWidth="1"/>
    <col min="10242" max="10242" width="10.5703125" style="2" customWidth="1"/>
    <col min="10243" max="10254" width="9.7109375" style="2" customWidth="1"/>
    <col min="10255" max="10496" width="9.140625" style="2"/>
    <col min="10497" max="10497" width="14.140625" style="2" customWidth="1"/>
    <col min="10498" max="10498" width="10.5703125" style="2" customWidth="1"/>
    <col min="10499" max="10510" width="9.7109375" style="2" customWidth="1"/>
    <col min="10511" max="10752" width="9.140625" style="2"/>
    <col min="10753" max="10753" width="14.140625" style="2" customWidth="1"/>
    <col min="10754" max="10754" width="10.5703125" style="2" customWidth="1"/>
    <col min="10755" max="10766" width="9.7109375" style="2" customWidth="1"/>
    <col min="10767" max="11008" width="9.140625" style="2"/>
    <col min="11009" max="11009" width="14.140625" style="2" customWidth="1"/>
    <col min="11010" max="11010" width="10.5703125" style="2" customWidth="1"/>
    <col min="11011" max="11022" width="9.7109375" style="2" customWidth="1"/>
    <col min="11023" max="11264" width="9.140625" style="2"/>
    <col min="11265" max="11265" width="14.140625" style="2" customWidth="1"/>
    <col min="11266" max="11266" width="10.5703125" style="2" customWidth="1"/>
    <col min="11267" max="11278" width="9.7109375" style="2" customWidth="1"/>
    <col min="11279" max="11520" width="9.140625" style="2"/>
    <col min="11521" max="11521" width="14.140625" style="2" customWidth="1"/>
    <col min="11522" max="11522" width="10.5703125" style="2" customWidth="1"/>
    <col min="11523" max="11534" width="9.7109375" style="2" customWidth="1"/>
    <col min="11535" max="11776" width="9.140625" style="2"/>
    <col min="11777" max="11777" width="14.140625" style="2" customWidth="1"/>
    <col min="11778" max="11778" width="10.5703125" style="2" customWidth="1"/>
    <col min="11779" max="11790" width="9.7109375" style="2" customWidth="1"/>
    <col min="11791" max="12032" width="9.140625" style="2"/>
    <col min="12033" max="12033" width="14.140625" style="2" customWidth="1"/>
    <col min="12034" max="12034" width="10.5703125" style="2" customWidth="1"/>
    <col min="12035" max="12046" width="9.7109375" style="2" customWidth="1"/>
    <col min="12047" max="12288" width="9.140625" style="2"/>
    <col min="12289" max="12289" width="14.140625" style="2" customWidth="1"/>
    <col min="12290" max="12290" width="10.5703125" style="2" customWidth="1"/>
    <col min="12291" max="12302" width="9.7109375" style="2" customWidth="1"/>
    <col min="12303" max="12544" width="9.140625" style="2"/>
    <col min="12545" max="12545" width="14.140625" style="2" customWidth="1"/>
    <col min="12546" max="12546" width="10.5703125" style="2" customWidth="1"/>
    <col min="12547" max="12558" width="9.7109375" style="2" customWidth="1"/>
    <col min="12559" max="12800" width="9.140625" style="2"/>
    <col min="12801" max="12801" width="14.140625" style="2" customWidth="1"/>
    <col min="12802" max="12802" width="10.5703125" style="2" customWidth="1"/>
    <col min="12803" max="12814" width="9.7109375" style="2" customWidth="1"/>
    <col min="12815" max="13056" width="9.140625" style="2"/>
    <col min="13057" max="13057" width="14.140625" style="2" customWidth="1"/>
    <col min="13058" max="13058" width="10.5703125" style="2" customWidth="1"/>
    <col min="13059" max="13070" width="9.7109375" style="2" customWidth="1"/>
    <col min="13071" max="13312" width="9.140625" style="2"/>
    <col min="13313" max="13313" width="14.140625" style="2" customWidth="1"/>
    <col min="13314" max="13314" width="10.5703125" style="2" customWidth="1"/>
    <col min="13315" max="13326" width="9.7109375" style="2" customWidth="1"/>
    <col min="13327" max="13568" width="9.140625" style="2"/>
    <col min="13569" max="13569" width="14.140625" style="2" customWidth="1"/>
    <col min="13570" max="13570" width="10.5703125" style="2" customWidth="1"/>
    <col min="13571" max="13582" width="9.7109375" style="2" customWidth="1"/>
    <col min="13583" max="13824" width="9.140625" style="2"/>
    <col min="13825" max="13825" width="14.140625" style="2" customWidth="1"/>
    <col min="13826" max="13826" width="10.5703125" style="2" customWidth="1"/>
    <col min="13827" max="13838" width="9.7109375" style="2" customWidth="1"/>
    <col min="13839" max="14080" width="9.140625" style="2"/>
    <col min="14081" max="14081" width="14.140625" style="2" customWidth="1"/>
    <col min="14082" max="14082" width="10.5703125" style="2" customWidth="1"/>
    <col min="14083" max="14094" width="9.7109375" style="2" customWidth="1"/>
    <col min="14095" max="14336" width="9.140625" style="2"/>
    <col min="14337" max="14337" width="14.140625" style="2" customWidth="1"/>
    <col min="14338" max="14338" width="10.5703125" style="2" customWidth="1"/>
    <col min="14339" max="14350" width="9.7109375" style="2" customWidth="1"/>
    <col min="14351" max="14592" width="9.140625" style="2"/>
    <col min="14593" max="14593" width="14.140625" style="2" customWidth="1"/>
    <col min="14594" max="14594" width="10.5703125" style="2" customWidth="1"/>
    <col min="14595" max="14606" width="9.7109375" style="2" customWidth="1"/>
    <col min="14607" max="14848" width="9.140625" style="2"/>
    <col min="14849" max="14849" width="14.140625" style="2" customWidth="1"/>
    <col min="14850" max="14850" width="10.5703125" style="2" customWidth="1"/>
    <col min="14851" max="14862" width="9.7109375" style="2" customWidth="1"/>
    <col min="14863" max="15104" width="9.140625" style="2"/>
    <col min="15105" max="15105" width="14.140625" style="2" customWidth="1"/>
    <col min="15106" max="15106" width="10.5703125" style="2" customWidth="1"/>
    <col min="15107" max="15118" width="9.7109375" style="2" customWidth="1"/>
    <col min="15119" max="15360" width="9.140625" style="2"/>
    <col min="15361" max="15361" width="14.140625" style="2" customWidth="1"/>
    <col min="15362" max="15362" width="10.5703125" style="2" customWidth="1"/>
    <col min="15363" max="15374" width="9.7109375" style="2" customWidth="1"/>
    <col min="15375" max="15616" width="9.140625" style="2"/>
    <col min="15617" max="15617" width="14.140625" style="2" customWidth="1"/>
    <col min="15618" max="15618" width="10.5703125" style="2" customWidth="1"/>
    <col min="15619" max="15630" width="9.7109375" style="2" customWidth="1"/>
    <col min="15631" max="15872" width="9.140625" style="2"/>
    <col min="15873" max="15873" width="14.140625" style="2" customWidth="1"/>
    <col min="15874" max="15874" width="10.5703125" style="2" customWidth="1"/>
    <col min="15875" max="15886" width="9.7109375" style="2" customWidth="1"/>
    <col min="15887" max="16128" width="9.140625" style="2"/>
    <col min="16129" max="16129" width="14.140625" style="2" customWidth="1"/>
    <col min="16130" max="16130" width="10.5703125" style="2" customWidth="1"/>
    <col min="16131" max="16142" width="9.7109375" style="2" customWidth="1"/>
    <col min="16143" max="16384" width="9.140625" style="2"/>
  </cols>
  <sheetData>
    <row r="1" spans="1:17" s="17" customFormat="1" ht="28.15" customHeight="1" x14ac:dyDescent="0.25">
      <c r="A1" s="182" t="s">
        <v>642</v>
      </c>
      <c r="B1" s="332" t="s">
        <v>669</v>
      </c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</row>
    <row r="2" spans="1:17" s="32" customFormat="1" ht="24" customHeight="1" x14ac:dyDescent="0.25">
      <c r="A2" s="321" t="s">
        <v>1</v>
      </c>
      <c r="B2" s="321" t="s">
        <v>2</v>
      </c>
      <c r="C2" s="279" t="s">
        <v>247</v>
      </c>
      <c r="D2" s="334"/>
      <c r="E2" s="334"/>
      <c r="F2" s="334"/>
      <c r="G2" s="280"/>
      <c r="H2" s="279" t="s">
        <v>248</v>
      </c>
      <c r="I2" s="334"/>
      <c r="J2" s="334"/>
      <c r="K2" s="334"/>
      <c r="L2" s="280"/>
      <c r="M2" s="278" t="s">
        <v>249</v>
      </c>
      <c r="N2" s="278"/>
      <c r="O2" s="278"/>
      <c r="P2" s="278"/>
      <c r="Q2" s="278"/>
    </row>
    <row r="3" spans="1:17" s="33" customFormat="1" ht="34.5" customHeight="1" x14ac:dyDescent="0.25">
      <c r="A3" s="333"/>
      <c r="B3" s="333"/>
      <c r="C3" s="173" t="s">
        <v>250</v>
      </c>
      <c r="D3" s="173" t="s">
        <v>251</v>
      </c>
      <c r="E3" s="173" t="s">
        <v>252</v>
      </c>
      <c r="F3" s="173" t="s">
        <v>668</v>
      </c>
      <c r="G3" s="173" t="s">
        <v>567</v>
      </c>
      <c r="H3" s="173" t="s">
        <v>250</v>
      </c>
      <c r="I3" s="173" t="s">
        <v>251</v>
      </c>
      <c r="J3" s="173" t="s">
        <v>252</v>
      </c>
      <c r="K3" s="173" t="s">
        <v>253</v>
      </c>
      <c r="L3" s="173" t="s">
        <v>567</v>
      </c>
      <c r="M3" s="173" t="s">
        <v>250</v>
      </c>
      <c r="N3" s="173" t="s">
        <v>251</v>
      </c>
      <c r="O3" s="173" t="s">
        <v>252</v>
      </c>
      <c r="P3" s="173" t="s">
        <v>253</v>
      </c>
      <c r="Q3" s="173" t="s">
        <v>567</v>
      </c>
    </row>
    <row r="4" spans="1:17" ht="20.100000000000001" customHeight="1" x14ac:dyDescent="0.2">
      <c r="A4" s="241" t="s">
        <v>6</v>
      </c>
      <c r="B4" s="160" t="s">
        <v>7</v>
      </c>
      <c r="C4" s="104">
        <v>0.3</v>
      </c>
      <c r="D4" s="105">
        <v>2219</v>
      </c>
      <c r="E4" s="105">
        <v>1732</v>
      </c>
      <c r="F4" s="105">
        <v>487</v>
      </c>
      <c r="G4" s="106">
        <v>0.21946822893195134</v>
      </c>
      <c r="H4" s="36">
        <v>0.65</v>
      </c>
      <c r="I4" s="105">
        <v>2202</v>
      </c>
      <c r="J4" s="105">
        <v>1372</v>
      </c>
      <c r="K4" s="105">
        <v>830</v>
      </c>
      <c r="L4" s="106">
        <v>0.37693006357856496</v>
      </c>
      <c r="M4" s="36">
        <v>1</v>
      </c>
      <c r="N4" s="105">
        <v>2219</v>
      </c>
      <c r="O4" s="105">
        <v>1250</v>
      </c>
      <c r="P4" s="105">
        <v>969</v>
      </c>
      <c r="Q4" s="106">
        <v>0.43668319062640831</v>
      </c>
    </row>
    <row r="5" spans="1:17" ht="20.100000000000001" customHeight="1" x14ac:dyDescent="0.2">
      <c r="A5" s="241"/>
      <c r="B5" s="160" t="s">
        <v>8</v>
      </c>
      <c r="C5" s="104">
        <v>0.3</v>
      </c>
      <c r="D5" s="105">
        <v>1532</v>
      </c>
      <c r="E5" s="105">
        <v>1218</v>
      </c>
      <c r="F5" s="105">
        <v>314</v>
      </c>
      <c r="G5" s="106">
        <v>0.20496083550913838</v>
      </c>
      <c r="H5" s="36">
        <v>0.8</v>
      </c>
      <c r="I5" s="105">
        <v>2262</v>
      </c>
      <c r="J5" s="105">
        <v>1273</v>
      </c>
      <c r="K5" s="105">
        <v>989</v>
      </c>
      <c r="L5" s="106">
        <v>0.43722369584438547</v>
      </c>
      <c r="M5" s="36">
        <v>1.3</v>
      </c>
      <c r="N5" s="105">
        <v>2417</v>
      </c>
      <c r="O5" s="105">
        <v>1241</v>
      </c>
      <c r="P5" s="105">
        <v>1176</v>
      </c>
      <c r="Q5" s="106">
        <v>0.48655357881671496</v>
      </c>
    </row>
    <row r="6" spans="1:17" ht="20.100000000000001" customHeight="1" x14ac:dyDescent="0.2">
      <c r="A6" s="241"/>
      <c r="B6" s="160" t="s">
        <v>9</v>
      </c>
      <c r="C6" s="104">
        <v>0.3</v>
      </c>
      <c r="D6" s="105">
        <v>1873</v>
      </c>
      <c r="E6" s="105">
        <v>1462</v>
      </c>
      <c r="F6" s="105">
        <v>411</v>
      </c>
      <c r="G6" s="106">
        <v>0.21943406300053389</v>
      </c>
      <c r="H6" s="36">
        <v>0.75</v>
      </c>
      <c r="I6" s="105">
        <v>2620</v>
      </c>
      <c r="J6" s="105">
        <v>1700</v>
      </c>
      <c r="K6" s="105">
        <v>920</v>
      </c>
      <c r="L6" s="106">
        <v>0.35114503816793891</v>
      </c>
      <c r="M6" s="36">
        <v>1.2</v>
      </c>
      <c r="N6" s="105">
        <v>1762</v>
      </c>
      <c r="O6" s="105">
        <v>897</v>
      </c>
      <c r="P6" s="105">
        <v>865</v>
      </c>
      <c r="Q6" s="106">
        <v>0.49091940976163451</v>
      </c>
    </row>
    <row r="7" spans="1:17" ht="20.100000000000001" customHeight="1" x14ac:dyDescent="0.2">
      <c r="A7" s="241"/>
      <c r="B7" s="160" t="s">
        <v>10</v>
      </c>
      <c r="C7" s="104">
        <v>0.3</v>
      </c>
      <c r="D7" s="105">
        <v>2491</v>
      </c>
      <c r="E7" s="105">
        <v>1705</v>
      </c>
      <c r="F7" s="105">
        <v>786</v>
      </c>
      <c r="G7" s="106">
        <v>0.31553592934564434</v>
      </c>
      <c r="H7" s="36">
        <v>0.84</v>
      </c>
      <c r="I7" s="105">
        <v>2503</v>
      </c>
      <c r="J7" s="105">
        <v>1481</v>
      </c>
      <c r="K7" s="105">
        <v>1022</v>
      </c>
      <c r="L7" s="106">
        <v>0.40831002796644028</v>
      </c>
      <c r="M7" s="36">
        <v>1.38</v>
      </c>
      <c r="N7" s="105">
        <v>2476</v>
      </c>
      <c r="O7" s="105">
        <v>1137</v>
      </c>
      <c r="P7" s="105">
        <v>1339</v>
      </c>
      <c r="Q7" s="106">
        <v>0.54079159935379639</v>
      </c>
    </row>
    <row r="8" spans="1:17" ht="20.100000000000001" customHeight="1" x14ac:dyDescent="0.2">
      <c r="A8" s="241"/>
      <c r="B8" s="160" t="s">
        <v>12</v>
      </c>
      <c r="C8" s="104">
        <v>0.3</v>
      </c>
      <c r="D8" s="105">
        <v>2411</v>
      </c>
      <c r="E8" s="105">
        <v>1881</v>
      </c>
      <c r="F8" s="105">
        <v>530</v>
      </c>
      <c r="G8" s="106">
        <v>0.21982579842389049</v>
      </c>
      <c r="H8" s="36">
        <v>0.9</v>
      </c>
      <c r="I8" s="105">
        <v>2407</v>
      </c>
      <c r="J8" s="105">
        <v>1471</v>
      </c>
      <c r="K8" s="105">
        <v>936</v>
      </c>
      <c r="L8" s="106">
        <v>0.38886580805982551</v>
      </c>
      <c r="M8" s="36">
        <v>1.4</v>
      </c>
      <c r="N8" s="105">
        <v>2411</v>
      </c>
      <c r="O8" s="105">
        <v>1213</v>
      </c>
      <c r="P8" s="105">
        <v>1198</v>
      </c>
      <c r="Q8" s="106">
        <v>0.49688925756947327</v>
      </c>
    </row>
    <row r="9" spans="1:17" ht="20.100000000000001" customHeight="1" x14ac:dyDescent="0.2">
      <c r="A9" s="241"/>
      <c r="B9" s="38" t="s">
        <v>1</v>
      </c>
      <c r="C9" s="162">
        <v>0.3</v>
      </c>
      <c r="D9" s="163">
        <v>2105</v>
      </c>
      <c r="E9" s="163">
        <v>1600</v>
      </c>
      <c r="F9" s="163">
        <v>506</v>
      </c>
      <c r="G9" s="164">
        <v>0.24</v>
      </c>
      <c r="H9" s="39">
        <v>0.8</v>
      </c>
      <c r="I9" s="163">
        <v>2399</v>
      </c>
      <c r="J9" s="163">
        <v>1459</v>
      </c>
      <c r="K9" s="163">
        <v>939</v>
      </c>
      <c r="L9" s="164">
        <v>0.39</v>
      </c>
      <c r="M9" s="39">
        <v>1.3</v>
      </c>
      <c r="N9" s="163">
        <v>2257</v>
      </c>
      <c r="O9" s="163">
        <v>1148</v>
      </c>
      <c r="P9" s="163">
        <v>1109</v>
      </c>
      <c r="Q9" s="164">
        <v>0.49</v>
      </c>
    </row>
    <row r="10" spans="1:17" ht="20.100000000000001" customHeight="1" x14ac:dyDescent="0.2">
      <c r="A10" s="241" t="s">
        <v>15</v>
      </c>
      <c r="B10" s="160" t="s">
        <v>7</v>
      </c>
      <c r="C10" s="104">
        <v>0.3</v>
      </c>
      <c r="D10" s="105">
        <v>2308</v>
      </c>
      <c r="E10" s="105">
        <v>1553</v>
      </c>
      <c r="F10" s="105">
        <v>755</v>
      </c>
      <c r="G10" s="106">
        <v>0.32712305025996535</v>
      </c>
      <c r="H10" s="36">
        <v>0.9</v>
      </c>
      <c r="I10" s="105">
        <v>2308</v>
      </c>
      <c r="J10" s="105">
        <v>1365</v>
      </c>
      <c r="K10" s="105">
        <v>943</v>
      </c>
      <c r="L10" s="106">
        <v>0.40857885615251299</v>
      </c>
      <c r="M10" s="36">
        <v>1.5</v>
      </c>
      <c r="N10" s="105">
        <v>2303</v>
      </c>
      <c r="O10" s="105">
        <v>1182</v>
      </c>
      <c r="P10" s="105">
        <v>1121</v>
      </c>
      <c r="Q10" s="106">
        <v>0.4867564046895354</v>
      </c>
    </row>
    <row r="11" spans="1:17" ht="20.100000000000001" customHeight="1" x14ac:dyDescent="0.2">
      <c r="A11" s="241"/>
      <c r="B11" s="160" t="s">
        <v>8</v>
      </c>
      <c r="C11" s="104">
        <v>0.3</v>
      </c>
      <c r="D11" s="105">
        <v>2324</v>
      </c>
      <c r="E11" s="105">
        <v>1668</v>
      </c>
      <c r="F11" s="105">
        <v>656</v>
      </c>
      <c r="G11" s="106">
        <v>0.28227194492254731</v>
      </c>
      <c r="H11" s="36">
        <v>1</v>
      </c>
      <c r="I11" s="105">
        <v>2300</v>
      </c>
      <c r="J11" s="105">
        <v>1516</v>
      </c>
      <c r="K11" s="105">
        <v>784</v>
      </c>
      <c r="L11" s="106">
        <v>0.34086956521739131</v>
      </c>
      <c r="M11" s="36">
        <v>1.8</v>
      </c>
      <c r="N11" s="105">
        <v>2319</v>
      </c>
      <c r="O11" s="105">
        <v>1246</v>
      </c>
      <c r="P11" s="105">
        <v>1073</v>
      </c>
      <c r="Q11" s="106">
        <v>0.4626994394135403</v>
      </c>
    </row>
    <row r="12" spans="1:17" ht="20.100000000000001" customHeight="1" x14ac:dyDescent="0.2">
      <c r="A12" s="241"/>
      <c r="B12" s="160" t="s">
        <v>9</v>
      </c>
      <c r="C12" s="104">
        <v>0.3</v>
      </c>
      <c r="D12" s="105">
        <v>478</v>
      </c>
      <c r="E12" s="105">
        <v>436</v>
      </c>
      <c r="F12" s="105">
        <v>42</v>
      </c>
      <c r="G12" s="106">
        <v>8.7866108786610872E-2</v>
      </c>
      <c r="H12" s="36">
        <v>1.43</v>
      </c>
      <c r="I12" s="105">
        <v>1196</v>
      </c>
      <c r="J12" s="105">
        <v>662</v>
      </c>
      <c r="K12" s="105">
        <v>534</v>
      </c>
      <c r="L12" s="106">
        <v>0.44648829431438125</v>
      </c>
      <c r="M12" s="36">
        <v>2.5499999999999998</v>
      </c>
      <c r="N12" s="105">
        <v>627</v>
      </c>
      <c r="O12" s="105">
        <v>251</v>
      </c>
      <c r="P12" s="105">
        <v>376</v>
      </c>
      <c r="Q12" s="106">
        <v>0.59968102073365226</v>
      </c>
    </row>
    <row r="13" spans="1:17" ht="20.100000000000001" customHeight="1" x14ac:dyDescent="0.2">
      <c r="A13" s="241"/>
      <c r="B13" s="160" t="s">
        <v>10</v>
      </c>
      <c r="C13" s="104">
        <v>0.3</v>
      </c>
      <c r="D13" s="105">
        <v>229</v>
      </c>
      <c r="E13" s="105">
        <v>238</v>
      </c>
      <c r="F13" s="105">
        <v>-9</v>
      </c>
      <c r="G13" s="106">
        <v>-3.9301310043668124E-2</v>
      </c>
      <c r="H13" s="36">
        <v>1.4</v>
      </c>
      <c r="I13" s="105">
        <v>244</v>
      </c>
      <c r="J13" s="105">
        <v>146</v>
      </c>
      <c r="K13" s="105">
        <v>98</v>
      </c>
      <c r="L13" s="106">
        <v>0.40163934426229508</v>
      </c>
      <c r="M13" s="36">
        <v>2.5</v>
      </c>
      <c r="N13" s="105">
        <v>230</v>
      </c>
      <c r="O13" s="105">
        <v>96</v>
      </c>
      <c r="P13" s="105">
        <v>134</v>
      </c>
      <c r="Q13" s="106">
        <v>0.58260869565217388</v>
      </c>
    </row>
    <row r="14" spans="1:17" ht="20.100000000000001" customHeight="1" x14ac:dyDescent="0.2">
      <c r="A14" s="241"/>
      <c r="B14" s="160" t="s">
        <v>12</v>
      </c>
      <c r="C14" s="104">
        <v>0.3</v>
      </c>
      <c r="D14" s="105">
        <v>1161</v>
      </c>
      <c r="E14" s="105">
        <v>989</v>
      </c>
      <c r="F14" s="105">
        <v>172</v>
      </c>
      <c r="G14" s="106">
        <v>0.14814814814814814</v>
      </c>
      <c r="H14" s="36">
        <v>1.38</v>
      </c>
      <c r="I14" s="105">
        <v>1191</v>
      </c>
      <c r="J14" s="105">
        <v>680</v>
      </c>
      <c r="K14" s="105">
        <v>511</v>
      </c>
      <c r="L14" s="106">
        <v>0.42905121746431568</v>
      </c>
      <c r="M14" s="36">
        <v>2.4500000000000002</v>
      </c>
      <c r="N14" s="105">
        <v>1432</v>
      </c>
      <c r="O14" s="105">
        <v>637</v>
      </c>
      <c r="P14" s="105">
        <v>795</v>
      </c>
      <c r="Q14" s="106">
        <v>0.55516759776536317</v>
      </c>
    </row>
    <row r="15" spans="1:17" ht="20.100000000000001" customHeight="1" x14ac:dyDescent="0.2">
      <c r="A15" s="241"/>
      <c r="B15" s="38" t="s">
        <v>1</v>
      </c>
      <c r="C15" s="162">
        <v>0.3</v>
      </c>
      <c r="D15" s="163">
        <v>1300</v>
      </c>
      <c r="E15" s="163">
        <v>977</v>
      </c>
      <c r="F15" s="163">
        <v>323</v>
      </c>
      <c r="G15" s="164">
        <v>0.16</v>
      </c>
      <c r="H15" s="39">
        <v>1.2</v>
      </c>
      <c r="I15" s="163">
        <v>1448</v>
      </c>
      <c r="J15" s="163">
        <v>874</v>
      </c>
      <c r="K15" s="163">
        <v>574</v>
      </c>
      <c r="L15" s="164">
        <v>0.41</v>
      </c>
      <c r="M15" s="39">
        <v>2.2000000000000002</v>
      </c>
      <c r="N15" s="163">
        <v>1382</v>
      </c>
      <c r="O15" s="163">
        <v>682</v>
      </c>
      <c r="P15" s="163">
        <v>700</v>
      </c>
      <c r="Q15" s="164">
        <v>0.54</v>
      </c>
    </row>
    <row r="16" spans="1:17" ht="20.100000000000001" customHeight="1" x14ac:dyDescent="0.2">
      <c r="A16" s="241" t="s">
        <v>18</v>
      </c>
      <c r="B16" s="160" t="s">
        <v>7</v>
      </c>
      <c r="C16" s="104">
        <v>0.3</v>
      </c>
      <c r="D16" s="105">
        <v>2345</v>
      </c>
      <c r="E16" s="105">
        <v>2000</v>
      </c>
      <c r="F16" s="105">
        <v>345</v>
      </c>
      <c r="G16" s="106">
        <v>0.14712153518123666</v>
      </c>
      <c r="H16" s="36">
        <v>1.23</v>
      </c>
      <c r="I16" s="105">
        <v>1459</v>
      </c>
      <c r="J16" s="105">
        <v>686</v>
      </c>
      <c r="K16" s="105">
        <v>773</v>
      </c>
      <c r="L16" s="106">
        <v>0.52981494174091848</v>
      </c>
      <c r="M16" s="36">
        <v>2.15</v>
      </c>
      <c r="N16" s="105">
        <v>2334</v>
      </c>
      <c r="O16" s="105">
        <v>678</v>
      </c>
      <c r="P16" s="105">
        <v>1656</v>
      </c>
      <c r="Q16" s="106">
        <v>0.70951156812339333</v>
      </c>
    </row>
    <row r="17" spans="1:17" ht="20.100000000000001" customHeight="1" x14ac:dyDescent="0.2">
      <c r="A17" s="241"/>
      <c r="B17" s="160" t="s">
        <v>8</v>
      </c>
      <c r="C17" s="104">
        <v>0.3</v>
      </c>
      <c r="D17" s="105">
        <v>2316</v>
      </c>
      <c r="E17" s="105">
        <v>1731</v>
      </c>
      <c r="F17" s="105">
        <v>585</v>
      </c>
      <c r="G17" s="106">
        <v>0.25259067357512954</v>
      </c>
      <c r="H17" s="36">
        <v>1.48</v>
      </c>
      <c r="I17" s="105">
        <v>2364</v>
      </c>
      <c r="J17" s="105">
        <v>1385</v>
      </c>
      <c r="K17" s="105">
        <v>979</v>
      </c>
      <c r="L17" s="106">
        <v>0.41412859560067683</v>
      </c>
      <c r="M17" s="36">
        <v>2.65</v>
      </c>
      <c r="N17" s="105">
        <v>2304</v>
      </c>
      <c r="O17" s="105">
        <v>835</v>
      </c>
      <c r="P17" s="105">
        <v>1469</v>
      </c>
      <c r="Q17" s="106">
        <v>0.63758680555555558</v>
      </c>
    </row>
    <row r="18" spans="1:17" ht="20.100000000000001" customHeight="1" x14ac:dyDescent="0.2">
      <c r="A18" s="241"/>
      <c r="B18" s="160" t="s">
        <v>9</v>
      </c>
      <c r="C18" s="104">
        <v>0.3</v>
      </c>
      <c r="D18" s="105">
        <v>2457</v>
      </c>
      <c r="E18" s="105">
        <v>2133</v>
      </c>
      <c r="F18" s="105">
        <v>324</v>
      </c>
      <c r="G18" s="106">
        <v>0.13186813186813187</v>
      </c>
      <c r="H18" s="36">
        <v>1.48</v>
      </c>
      <c r="I18" s="105">
        <v>1502</v>
      </c>
      <c r="J18" s="105">
        <v>924</v>
      </c>
      <c r="K18" s="105">
        <v>578</v>
      </c>
      <c r="L18" s="106">
        <v>0.38482023968042611</v>
      </c>
      <c r="M18" s="36">
        <v>2.65</v>
      </c>
      <c r="N18" s="105">
        <v>2469</v>
      </c>
      <c r="O18" s="105">
        <v>1075</v>
      </c>
      <c r="P18" s="105">
        <v>1394</v>
      </c>
      <c r="Q18" s="106">
        <v>0.56460105305791819</v>
      </c>
    </row>
    <row r="19" spans="1:17" ht="20.100000000000001" customHeight="1" x14ac:dyDescent="0.2">
      <c r="A19" s="241"/>
      <c r="B19" s="160" t="s">
        <v>10</v>
      </c>
      <c r="C19" s="104">
        <v>0.3</v>
      </c>
      <c r="D19" s="105">
        <v>893</v>
      </c>
      <c r="E19" s="105">
        <v>712</v>
      </c>
      <c r="F19" s="105">
        <v>181</v>
      </c>
      <c r="G19" s="106">
        <v>0.2026875699888018</v>
      </c>
      <c r="H19" s="36">
        <v>1.6</v>
      </c>
      <c r="I19" s="105">
        <v>1619</v>
      </c>
      <c r="J19" s="105">
        <v>812</v>
      </c>
      <c r="K19" s="105">
        <v>807</v>
      </c>
      <c r="L19" s="106">
        <v>0.49845583693638046</v>
      </c>
      <c r="M19" s="36">
        <v>2.9</v>
      </c>
      <c r="N19" s="105">
        <v>2440</v>
      </c>
      <c r="O19" s="105">
        <v>827</v>
      </c>
      <c r="P19" s="105">
        <v>1613</v>
      </c>
      <c r="Q19" s="106">
        <v>0.6610655737704918</v>
      </c>
    </row>
    <row r="20" spans="1:17" ht="20.100000000000001" customHeight="1" x14ac:dyDescent="0.2">
      <c r="A20" s="241"/>
      <c r="B20" s="160" t="s">
        <v>12</v>
      </c>
      <c r="C20" s="104">
        <v>0.3</v>
      </c>
      <c r="D20" s="105">
        <v>493</v>
      </c>
      <c r="E20" s="105">
        <v>425</v>
      </c>
      <c r="F20" s="105">
        <v>68</v>
      </c>
      <c r="G20" s="106">
        <v>0.13793103448275862</v>
      </c>
      <c r="H20" s="36">
        <v>1.75</v>
      </c>
      <c r="I20" s="105">
        <v>1264</v>
      </c>
      <c r="J20" s="105">
        <v>653</v>
      </c>
      <c r="K20" s="105">
        <v>611</v>
      </c>
      <c r="L20" s="106">
        <v>0.48338607594936711</v>
      </c>
      <c r="M20" s="36">
        <v>3.2</v>
      </c>
      <c r="N20" s="105">
        <v>481</v>
      </c>
      <c r="O20" s="105">
        <v>143</v>
      </c>
      <c r="P20" s="105">
        <v>338</v>
      </c>
      <c r="Q20" s="106">
        <v>0.70270270270270274</v>
      </c>
    </row>
    <row r="21" spans="1:17" ht="20.100000000000001" customHeight="1" x14ac:dyDescent="0.2">
      <c r="A21" s="241"/>
      <c r="B21" s="38" t="s">
        <v>1</v>
      </c>
      <c r="C21" s="162">
        <v>0.3</v>
      </c>
      <c r="D21" s="163">
        <v>1701</v>
      </c>
      <c r="E21" s="163">
        <v>1400</v>
      </c>
      <c r="F21" s="163">
        <v>301</v>
      </c>
      <c r="G21" s="164">
        <v>0.17</v>
      </c>
      <c r="H21" s="39">
        <v>1.5</v>
      </c>
      <c r="I21" s="163">
        <v>1642</v>
      </c>
      <c r="J21" s="163">
        <v>892</v>
      </c>
      <c r="K21" s="163">
        <v>750</v>
      </c>
      <c r="L21" s="164">
        <v>0.46</v>
      </c>
      <c r="M21" s="39">
        <v>2.7</v>
      </c>
      <c r="N21" s="163">
        <v>2006</v>
      </c>
      <c r="O21" s="163">
        <v>712</v>
      </c>
      <c r="P21" s="163">
        <v>1294</v>
      </c>
      <c r="Q21" s="164">
        <v>0.66</v>
      </c>
    </row>
    <row r="22" spans="1:17" ht="20.100000000000001" customHeight="1" x14ac:dyDescent="0.2">
      <c r="A22" s="241" t="s">
        <v>22</v>
      </c>
      <c r="B22" s="160" t="s">
        <v>7</v>
      </c>
      <c r="C22" s="104">
        <v>0.3</v>
      </c>
      <c r="D22" s="105">
        <v>2629</v>
      </c>
      <c r="E22" s="105">
        <v>2244</v>
      </c>
      <c r="F22" s="105">
        <v>385</v>
      </c>
      <c r="G22" s="106">
        <v>0.14644351464435146</v>
      </c>
      <c r="H22" s="36">
        <v>0.84</v>
      </c>
      <c r="I22" s="105">
        <v>1717</v>
      </c>
      <c r="J22" s="105">
        <v>791</v>
      </c>
      <c r="K22" s="105">
        <v>926</v>
      </c>
      <c r="L22" s="106">
        <v>0.53931275480489227</v>
      </c>
      <c r="M22" s="36">
        <v>1.38</v>
      </c>
      <c r="N22" s="105">
        <v>2296</v>
      </c>
      <c r="O22" s="105">
        <v>750</v>
      </c>
      <c r="P22" s="105">
        <v>1546</v>
      </c>
      <c r="Q22" s="106">
        <v>0.6733449477351916</v>
      </c>
    </row>
    <row r="23" spans="1:17" ht="20.100000000000001" customHeight="1" x14ac:dyDescent="0.2">
      <c r="A23" s="241"/>
      <c r="B23" s="160" t="s">
        <v>8</v>
      </c>
      <c r="C23" s="104">
        <v>0.3</v>
      </c>
      <c r="D23" s="105">
        <v>2567</v>
      </c>
      <c r="E23" s="105">
        <v>2204</v>
      </c>
      <c r="F23" s="105">
        <v>363</v>
      </c>
      <c r="G23" s="106">
        <v>0.14141020646669264</v>
      </c>
      <c r="H23" s="36">
        <v>0.93</v>
      </c>
      <c r="I23" s="105">
        <v>2511</v>
      </c>
      <c r="J23" s="105">
        <v>1174</v>
      </c>
      <c r="K23" s="105">
        <v>1337</v>
      </c>
      <c r="L23" s="106">
        <v>0.53245718837116685</v>
      </c>
      <c r="M23" s="36">
        <v>1.55</v>
      </c>
      <c r="N23" s="105">
        <v>2446</v>
      </c>
      <c r="O23" s="105">
        <v>986</v>
      </c>
      <c r="P23" s="105">
        <v>1460</v>
      </c>
      <c r="Q23" s="106">
        <v>0.59689288634505311</v>
      </c>
    </row>
    <row r="24" spans="1:17" ht="19.5" customHeight="1" x14ac:dyDescent="0.2">
      <c r="A24" s="241"/>
      <c r="B24" s="160" t="s">
        <v>9</v>
      </c>
      <c r="C24" s="104">
        <v>0.3</v>
      </c>
      <c r="D24" s="105">
        <v>2617</v>
      </c>
      <c r="E24" s="105">
        <v>1761</v>
      </c>
      <c r="F24" s="105">
        <v>856</v>
      </c>
      <c r="G24" s="106">
        <v>0.32709209017959495</v>
      </c>
      <c r="H24" s="36">
        <v>1</v>
      </c>
      <c r="I24" s="105">
        <v>2493</v>
      </c>
      <c r="J24" s="105">
        <v>1611</v>
      </c>
      <c r="K24" s="105">
        <v>882</v>
      </c>
      <c r="L24" s="106">
        <v>0.35379061371841153</v>
      </c>
      <c r="M24" s="36">
        <v>1.7</v>
      </c>
      <c r="N24" s="105">
        <v>2519</v>
      </c>
      <c r="O24" s="105">
        <v>850</v>
      </c>
      <c r="P24" s="105">
        <v>1669</v>
      </c>
      <c r="Q24" s="106">
        <v>0.66256450972608183</v>
      </c>
    </row>
    <row r="25" spans="1:17" ht="19.5" customHeight="1" x14ac:dyDescent="0.2">
      <c r="A25" s="241"/>
      <c r="B25" s="160" t="s">
        <v>10</v>
      </c>
      <c r="C25" s="104">
        <v>0.3</v>
      </c>
      <c r="D25" s="105">
        <v>1180</v>
      </c>
      <c r="E25" s="105">
        <v>864</v>
      </c>
      <c r="F25" s="105">
        <v>316</v>
      </c>
      <c r="G25" s="106">
        <v>0.26779661016949152</v>
      </c>
      <c r="H25" s="36">
        <v>1.07</v>
      </c>
      <c r="I25" s="105">
        <v>2760</v>
      </c>
      <c r="J25" s="105">
        <v>1775</v>
      </c>
      <c r="K25" s="105">
        <v>985</v>
      </c>
      <c r="L25" s="106">
        <v>0.35688405797101447</v>
      </c>
      <c r="M25" s="36">
        <v>1.83</v>
      </c>
      <c r="N25" s="105">
        <v>2556</v>
      </c>
      <c r="O25" s="105">
        <v>955</v>
      </c>
      <c r="P25" s="105">
        <v>1601</v>
      </c>
      <c r="Q25" s="106">
        <v>0.62636932707355242</v>
      </c>
    </row>
    <row r="26" spans="1:17" ht="19.5" customHeight="1" x14ac:dyDescent="0.2">
      <c r="A26" s="241"/>
      <c r="B26" s="160" t="s">
        <v>12</v>
      </c>
      <c r="C26" s="104">
        <v>0.3</v>
      </c>
      <c r="D26" s="105">
        <v>2010</v>
      </c>
      <c r="E26" s="105">
        <v>1547</v>
      </c>
      <c r="F26" s="105">
        <v>463</v>
      </c>
      <c r="G26" s="106">
        <v>0.23034825870646766</v>
      </c>
      <c r="H26" s="36">
        <v>1.33</v>
      </c>
      <c r="I26" s="105">
        <v>800</v>
      </c>
      <c r="J26" s="105">
        <v>372</v>
      </c>
      <c r="K26" s="105">
        <v>428</v>
      </c>
      <c r="L26" s="106">
        <v>0.53500000000000003</v>
      </c>
      <c r="M26" s="36">
        <v>2.35</v>
      </c>
      <c r="N26" s="105">
        <v>1961</v>
      </c>
      <c r="O26" s="105">
        <v>552</v>
      </c>
      <c r="P26" s="105">
        <v>1409</v>
      </c>
      <c r="Q26" s="106">
        <v>0.71851096379398272</v>
      </c>
    </row>
    <row r="27" spans="1:17" ht="19.5" customHeight="1" x14ac:dyDescent="0.2">
      <c r="A27" s="241"/>
      <c r="B27" s="38" t="s">
        <v>1</v>
      </c>
      <c r="C27" s="162">
        <v>0.3</v>
      </c>
      <c r="D27" s="163">
        <v>2201</v>
      </c>
      <c r="E27" s="163">
        <v>1724</v>
      </c>
      <c r="F27" s="163">
        <v>477</v>
      </c>
      <c r="G27" s="164">
        <v>0.22</v>
      </c>
      <c r="H27" s="39">
        <v>1</v>
      </c>
      <c r="I27" s="163">
        <v>2056</v>
      </c>
      <c r="J27" s="163">
        <v>1145</v>
      </c>
      <c r="K27" s="163">
        <v>912</v>
      </c>
      <c r="L27" s="164">
        <v>0.46</v>
      </c>
      <c r="M27" s="39">
        <v>1.8</v>
      </c>
      <c r="N27" s="163">
        <v>2356</v>
      </c>
      <c r="O27" s="163">
        <v>819</v>
      </c>
      <c r="P27" s="163">
        <v>1537</v>
      </c>
      <c r="Q27" s="164">
        <v>0.66</v>
      </c>
    </row>
    <row r="28" spans="1:17" ht="15" x14ac:dyDescent="0.25">
      <c r="A28" s="330" t="s">
        <v>653</v>
      </c>
      <c r="B28" s="331"/>
      <c r="C28" s="331"/>
      <c r="D28" s="331"/>
      <c r="E28" s="331"/>
      <c r="F28" s="331"/>
      <c r="G28" s="331"/>
      <c r="H28" s="331"/>
      <c r="I28" s="331"/>
      <c r="J28" s="331"/>
      <c r="K28" s="331"/>
      <c r="L28" s="331"/>
      <c r="M28" s="331"/>
      <c r="N28" s="331"/>
      <c r="O28" s="331"/>
      <c r="P28" s="331"/>
    </row>
  </sheetData>
  <customSheetViews>
    <customSheetView guid="{47446656-4427-4713-84F1-369842C9B919}" showPageBreaks="1" fitToPage="1" printArea="1" view="pageBreakPreview">
      <selection sqref="A1:Q1"/>
      <pageMargins left="0.7" right="0.7" top="0.75" bottom="0.75" header="0.3" footer="0.3"/>
      <printOptions horizontalCentered="1"/>
      <pageSetup scale="72" orientation="landscape" r:id="rId1"/>
    </customSheetView>
    <customSheetView guid="{899A0855-1E4C-4ABA-ACAE-00009733593A}" showPageBreaks="1" fitToPage="1" printArea="1" view="pageBreakPreview">
      <pageMargins left="0.7" right="0.7" top="0.75" bottom="0.75" header="0.3" footer="0.3"/>
      <printOptions horizontalCentered="1"/>
      <pageSetup scale="72" orientation="landscape" r:id="rId2"/>
    </customSheetView>
  </customSheetViews>
  <mergeCells count="11">
    <mergeCell ref="B1:Q1"/>
    <mergeCell ref="A2:A3"/>
    <mergeCell ref="B2:B3"/>
    <mergeCell ref="C2:G2"/>
    <mergeCell ref="H2:L2"/>
    <mergeCell ref="M2:Q2"/>
    <mergeCell ref="A28:P28"/>
    <mergeCell ref="A4:A9"/>
    <mergeCell ref="A10:A15"/>
    <mergeCell ref="A16:A21"/>
    <mergeCell ref="A22:A27"/>
  </mergeCells>
  <printOptions horizontalCentered="1"/>
  <pageMargins left="0.7" right="0.7" top="0.75" bottom="0.75" header="0.3" footer="0.3"/>
  <pageSetup scale="72" orientation="landscape" r:id="rId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64"/>
  <sheetViews>
    <sheetView workbookViewId="0"/>
  </sheetViews>
  <sheetFormatPr defaultRowHeight="15" x14ac:dyDescent="0.25"/>
  <cols>
    <col min="1" max="1" width="29.85546875" customWidth="1"/>
    <col min="2" max="2" width="9.7109375" customWidth="1"/>
    <col min="3" max="3" width="20.85546875" customWidth="1"/>
    <col min="4" max="4" width="11.28515625" customWidth="1"/>
    <col min="5" max="5" width="19" bestFit="1" customWidth="1"/>
    <col min="6" max="6" width="13.7109375" style="111" customWidth="1"/>
    <col min="7" max="7" width="19.28515625" style="111" customWidth="1"/>
    <col min="8" max="8" width="13.7109375" style="111" customWidth="1"/>
    <col min="9" max="9" width="19.28515625" style="111" customWidth="1"/>
    <col min="10" max="10" width="13.7109375" style="111" customWidth="1"/>
    <col min="11" max="11" width="20" style="111" customWidth="1"/>
    <col min="12" max="12" width="13.7109375" style="111" customWidth="1"/>
    <col min="13" max="13" width="19.5703125" style="111" customWidth="1"/>
    <col min="14" max="14" width="13.7109375" style="111" customWidth="1"/>
    <col min="15" max="15" width="19" style="111" customWidth="1"/>
    <col min="16" max="16" width="13.7109375" style="227" customWidth="1"/>
    <col min="17" max="17" width="19.5703125" style="227" customWidth="1"/>
    <col min="18" max="20" width="13.7109375" style="227" customWidth="1"/>
    <col min="21" max="21" width="19.28515625" style="227" customWidth="1"/>
    <col min="22" max="22" width="13.7109375" style="227" customWidth="1"/>
    <col min="23" max="23" width="19.42578125" style="227" customWidth="1"/>
    <col min="24" max="24" width="13.7109375" style="227" customWidth="1"/>
    <col min="25" max="25" width="19" style="227" bestFit="1" customWidth="1"/>
    <col min="26" max="26" width="13.7109375" style="227" customWidth="1"/>
    <col min="27" max="27" width="19" style="227" bestFit="1" customWidth="1"/>
    <col min="28" max="28" width="13.7109375" style="227" customWidth="1"/>
    <col min="29" max="29" width="18.85546875" style="227" bestFit="1" customWidth="1"/>
    <col min="30" max="30" width="13.7109375" style="111" customWidth="1"/>
    <col min="31" max="31" width="19" style="111" bestFit="1" customWidth="1"/>
    <col min="32" max="32" width="13.7109375" style="111" customWidth="1"/>
    <col min="33" max="33" width="19" style="111" bestFit="1" customWidth="1"/>
    <col min="34" max="34" width="13.7109375" style="111" customWidth="1"/>
    <col min="35" max="35" width="19" style="111" bestFit="1" customWidth="1"/>
    <col min="36" max="36" width="13.7109375" style="111" customWidth="1"/>
    <col min="37" max="37" width="19" style="111" bestFit="1" customWidth="1"/>
    <col min="38" max="38" width="13.7109375" style="111" customWidth="1"/>
    <col min="39" max="39" width="18.85546875" style="111" bestFit="1" customWidth="1"/>
    <col min="40" max="40" width="13.7109375" style="111" customWidth="1"/>
    <col min="41" max="41" width="19" style="111" bestFit="1" customWidth="1"/>
    <col min="42" max="42" width="13.7109375" style="111" customWidth="1"/>
    <col min="43" max="43" width="19" style="111" bestFit="1" customWidth="1"/>
    <col min="44" max="44" width="13.7109375" style="111" customWidth="1"/>
    <col min="45" max="45" width="17.7109375" style="111" bestFit="1" customWidth="1"/>
    <col min="46" max="46" width="13.7109375" style="111" customWidth="1"/>
    <col min="47" max="47" width="17.7109375" style="111" bestFit="1" customWidth="1"/>
    <col min="48" max="51" width="13.7109375" style="111" customWidth="1"/>
  </cols>
  <sheetData>
    <row r="1" spans="1:48" ht="15.75" x14ac:dyDescent="0.25">
      <c r="A1" s="232" t="s">
        <v>783</v>
      </c>
    </row>
    <row r="2" spans="1:48" x14ac:dyDescent="0.25">
      <c r="A2" s="199"/>
      <c r="B2" s="199"/>
      <c r="C2" s="200" t="s">
        <v>672</v>
      </c>
      <c r="D2" s="200"/>
      <c r="E2" s="200" t="s">
        <v>673</v>
      </c>
      <c r="F2" s="200"/>
      <c r="G2" s="200" t="s">
        <v>674</v>
      </c>
      <c r="H2" s="200"/>
      <c r="I2" s="200" t="s">
        <v>675</v>
      </c>
      <c r="J2" s="200"/>
      <c r="K2" s="200" t="s">
        <v>676</v>
      </c>
      <c r="L2" s="200"/>
      <c r="M2" s="200" t="s">
        <v>677</v>
      </c>
      <c r="N2" s="200"/>
      <c r="O2" s="200" t="s">
        <v>678</v>
      </c>
      <c r="P2" s="200"/>
      <c r="Q2" s="200" t="s">
        <v>679</v>
      </c>
      <c r="R2" s="200"/>
      <c r="S2" s="200" t="s">
        <v>680</v>
      </c>
      <c r="T2" s="200"/>
      <c r="U2" s="200" t="s">
        <v>681</v>
      </c>
      <c r="V2" s="200"/>
      <c r="W2" s="200" t="s">
        <v>682</v>
      </c>
      <c r="X2" s="200"/>
      <c r="Y2" s="200" t="s">
        <v>683</v>
      </c>
      <c r="Z2" s="200"/>
      <c r="AA2" s="200" t="s">
        <v>684</v>
      </c>
      <c r="AB2" s="200"/>
      <c r="AC2" s="200" t="s">
        <v>685</v>
      </c>
      <c r="AD2" s="200"/>
      <c r="AE2" s="200" t="s">
        <v>686</v>
      </c>
      <c r="AF2" s="200"/>
      <c r="AG2" s="200" t="s">
        <v>687</v>
      </c>
      <c r="AH2" s="200"/>
      <c r="AI2" s="200" t="s">
        <v>688</v>
      </c>
      <c r="AJ2" s="200"/>
      <c r="AK2" s="200" t="s">
        <v>689</v>
      </c>
      <c r="AL2" s="200"/>
      <c r="AM2" s="200" t="s">
        <v>690</v>
      </c>
      <c r="AN2" s="200"/>
      <c r="AO2" s="200" t="s">
        <v>691</v>
      </c>
      <c r="AP2" s="200"/>
      <c r="AQ2" s="200" t="s">
        <v>692</v>
      </c>
      <c r="AR2" s="200"/>
      <c r="AS2" s="200" t="s">
        <v>693</v>
      </c>
      <c r="AT2" s="200"/>
      <c r="AU2" s="200" t="s">
        <v>694</v>
      </c>
      <c r="AV2" s="200"/>
    </row>
    <row r="3" spans="1:48" x14ac:dyDescent="0.25">
      <c r="A3" s="231" t="s">
        <v>670</v>
      </c>
      <c r="B3" s="231" t="s">
        <v>671</v>
      </c>
      <c r="C3" s="201">
        <v>40807</v>
      </c>
      <c r="D3" s="201"/>
      <c r="E3" s="201">
        <v>40807</v>
      </c>
      <c r="F3" s="201"/>
      <c r="G3" s="201">
        <v>40807</v>
      </c>
      <c r="H3" s="201"/>
      <c r="I3" s="201">
        <v>40807</v>
      </c>
      <c r="J3" s="201"/>
      <c r="K3" s="201">
        <v>40806</v>
      </c>
      <c r="L3" s="201"/>
      <c r="M3" s="201">
        <v>40806</v>
      </c>
      <c r="N3" s="201"/>
      <c r="O3" s="201">
        <v>40806</v>
      </c>
      <c r="P3" s="201"/>
      <c r="Q3" s="201">
        <v>40806</v>
      </c>
      <c r="R3" s="201"/>
      <c r="S3" s="201">
        <v>40806</v>
      </c>
      <c r="T3" s="201"/>
      <c r="U3" s="201">
        <v>40806</v>
      </c>
      <c r="V3" s="201"/>
      <c r="W3" s="201">
        <v>40806</v>
      </c>
      <c r="X3" s="201"/>
      <c r="Y3" s="201">
        <v>40805</v>
      </c>
      <c r="Z3" s="201"/>
      <c r="AA3" s="201">
        <v>40806</v>
      </c>
      <c r="AB3" s="201"/>
      <c r="AC3" s="201">
        <v>40806</v>
      </c>
      <c r="AD3" s="201"/>
      <c r="AE3" s="201">
        <v>40806</v>
      </c>
      <c r="AF3" s="201"/>
      <c r="AG3" s="201">
        <v>40806</v>
      </c>
      <c r="AH3" s="201"/>
      <c r="AI3" s="201">
        <v>40805</v>
      </c>
      <c r="AJ3" s="201"/>
      <c r="AK3" s="201">
        <v>40805</v>
      </c>
      <c r="AL3" s="201"/>
      <c r="AM3" s="201">
        <v>40805</v>
      </c>
      <c r="AN3" s="201"/>
      <c r="AO3" s="201">
        <v>40805</v>
      </c>
      <c r="AP3" s="201"/>
      <c r="AQ3" s="201">
        <v>40805</v>
      </c>
      <c r="AR3" s="201"/>
      <c r="AS3" s="201">
        <v>40807</v>
      </c>
      <c r="AT3" s="201"/>
      <c r="AU3" s="201">
        <v>40805</v>
      </c>
      <c r="AV3" s="201"/>
    </row>
    <row r="4" spans="1:48" x14ac:dyDescent="0.25">
      <c r="A4" s="202" t="s">
        <v>695</v>
      </c>
      <c r="B4" s="203" t="s">
        <v>696</v>
      </c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</row>
    <row r="5" spans="1:48" x14ac:dyDescent="0.25">
      <c r="A5" s="202" t="s">
        <v>697</v>
      </c>
      <c r="B5" s="203" t="s">
        <v>698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P5" s="203"/>
      <c r="AQ5" s="203"/>
      <c r="AR5" s="203"/>
      <c r="AS5" s="203"/>
      <c r="AT5" s="203"/>
      <c r="AU5" s="203"/>
      <c r="AV5" s="203"/>
    </row>
    <row r="6" spans="1:48" x14ac:dyDescent="0.25">
      <c r="A6" s="202" t="s">
        <v>699</v>
      </c>
      <c r="B6" s="203" t="s">
        <v>700</v>
      </c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P6" s="203"/>
      <c r="AQ6" s="203"/>
      <c r="AR6" s="203"/>
      <c r="AS6" s="203"/>
      <c r="AT6" s="203"/>
      <c r="AU6" s="203"/>
      <c r="AV6" s="203"/>
    </row>
    <row r="7" spans="1:48" x14ac:dyDescent="0.25">
      <c r="A7" s="202" t="s">
        <v>701</v>
      </c>
      <c r="B7" s="203" t="s">
        <v>702</v>
      </c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203"/>
      <c r="T7" s="203"/>
      <c r="U7" s="203"/>
      <c r="V7" s="203"/>
      <c r="W7" s="203"/>
      <c r="X7" s="203"/>
      <c r="Y7" s="203"/>
      <c r="Z7" s="203"/>
      <c r="AA7" s="203"/>
      <c r="AB7" s="203"/>
      <c r="AC7" s="203"/>
      <c r="AD7" s="203"/>
      <c r="AE7" s="203"/>
      <c r="AF7" s="203"/>
      <c r="AG7" s="203"/>
      <c r="AH7" s="203"/>
      <c r="AI7" s="203"/>
      <c r="AJ7" s="203"/>
      <c r="AK7" s="203"/>
      <c r="AL7" s="203"/>
      <c r="AM7" s="203"/>
      <c r="AN7" s="203"/>
      <c r="AO7" s="203"/>
      <c r="AP7" s="203"/>
      <c r="AQ7" s="203"/>
      <c r="AR7" s="203"/>
      <c r="AS7" s="203"/>
      <c r="AT7" s="203"/>
      <c r="AU7" s="203"/>
      <c r="AV7" s="203"/>
    </row>
    <row r="8" spans="1:48" x14ac:dyDescent="0.25">
      <c r="A8" s="204" t="s">
        <v>703</v>
      </c>
      <c r="B8" s="205" t="s">
        <v>704</v>
      </c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7"/>
      <c r="R8" s="207"/>
      <c r="S8" s="206"/>
      <c r="T8" s="206"/>
      <c r="U8" s="206"/>
      <c r="V8" s="206"/>
      <c r="W8" s="206"/>
      <c r="X8" s="206"/>
      <c r="Y8" s="206"/>
      <c r="Z8" s="206"/>
      <c r="AA8" s="206"/>
      <c r="AB8" s="206"/>
      <c r="AC8" s="207"/>
      <c r="AD8" s="207"/>
      <c r="AE8" s="206"/>
      <c r="AF8" s="206"/>
      <c r="AG8" s="206"/>
      <c r="AH8" s="206"/>
      <c r="AI8" s="206"/>
      <c r="AJ8" s="206"/>
      <c r="AK8" s="206"/>
      <c r="AL8" s="206"/>
      <c r="AM8" s="206"/>
      <c r="AN8" s="206"/>
      <c r="AO8" s="206"/>
      <c r="AP8" s="206"/>
      <c r="AQ8" s="206"/>
      <c r="AR8" s="206"/>
      <c r="AS8" s="206"/>
      <c r="AT8" s="206"/>
      <c r="AU8" s="206"/>
      <c r="AV8" s="206"/>
    </row>
    <row r="9" spans="1:48" x14ac:dyDescent="0.25">
      <c r="A9" s="202" t="s">
        <v>705</v>
      </c>
      <c r="B9" s="203" t="s">
        <v>700</v>
      </c>
      <c r="C9" s="208"/>
      <c r="D9" s="208"/>
      <c r="E9" s="208"/>
      <c r="F9" s="208"/>
      <c r="G9" s="208"/>
      <c r="H9" s="208"/>
      <c r="I9" s="208"/>
      <c r="J9" s="208"/>
      <c r="K9" s="203"/>
      <c r="L9" s="203"/>
      <c r="M9" s="203"/>
      <c r="N9" s="203"/>
      <c r="O9" s="203"/>
      <c r="P9" s="203"/>
      <c r="Q9" s="203"/>
      <c r="R9" s="203"/>
      <c r="S9" s="208"/>
      <c r="T9" s="208"/>
      <c r="U9" s="203"/>
      <c r="V9" s="203"/>
      <c r="W9" s="208"/>
      <c r="X9" s="208"/>
      <c r="Y9" s="203"/>
      <c r="Z9" s="203"/>
      <c r="AA9" s="208"/>
      <c r="AB9" s="208"/>
      <c r="AC9" s="203"/>
      <c r="AD9" s="203"/>
      <c r="AE9" s="203"/>
      <c r="AF9" s="203"/>
      <c r="AG9" s="208"/>
      <c r="AH9" s="208"/>
      <c r="AI9" s="208"/>
      <c r="AJ9" s="208"/>
      <c r="AK9" s="203"/>
      <c r="AL9" s="203"/>
      <c r="AM9" s="203"/>
      <c r="AN9" s="203"/>
      <c r="AO9" s="208"/>
      <c r="AP9" s="208"/>
      <c r="AQ9" s="208"/>
      <c r="AR9" s="208"/>
      <c r="AS9" s="208"/>
      <c r="AT9" s="208"/>
      <c r="AU9" s="203"/>
      <c r="AV9" s="203"/>
    </row>
    <row r="10" spans="1:48" x14ac:dyDescent="0.25">
      <c r="A10" s="202" t="s">
        <v>706</v>
      </c>
      <c r="B10" s="203" t="s">
        <v>700</v>
      </c>
      <c r="C10" s="209">
        <f>IF('[1]660-43617-1_Pivot.xls-1'!D8&lt;&gt;"",'[1]660-43617-1_Pivot.xls-1'!D8*0.001)</f>
        <v>8.1000000000000003E-2</v>
      </c>
      <c r="D10" s="209" t="s">
        <v>707</v>
      </c>
      <c r="E10" s="209">
        <f>IF('[1]660-43617-1_Pivot.xls-1'!AR8&lt;&gt;"",'[1]660-43617-1_Pivot.xls-1'!AR8*0.001)</f>
        <v>8.1000000000000003E-2</v>
      </c>
      <c r="F10" s="209" t="s">
        <v>707</v>
      </c>
      <c r="G10" s="209">
        <f>IF('[1]660-43617-1_Pivot.xls-1'!AT8&lt;&gt;"",'[1]660-43617-1_Pivot.xls-1'!AT8*0.001)</f>
        <v>8.1000000000000003E-2</v>
      </c>
      <c r="H10" s="209" t="s">
        <v>707</v>
      </c>
      <c r="I10" s="209">
        <f>IF('[1]660-43617-1_Pivot.xls-1'!AV8&lt;&gt;"",'[1]660-43617-1_Pivot.xls-1'!AV8*0.001)</f>
        <v>8.1000000000000003E-2</v>
      </c>
      <c r="J10" s="209" t="s">
        <v>707</v>
      </c>
      <c r="K10" s="209">
        <f>IF('[1]660-43617-1_Pivot.xls-1'!R8&lt;&gt;"",'[1]660-43617-1_Pivot.xls-1'!R8*0.001)</f>
        <v>8.1000000000000003E-2</v>
      </c>
      <c r="L10" s="209" t="s">
        <v>707</v>
      </c>
      <c r="M10" s="209">
        <f>IF('[1]660-43617-1_Pivot.xls-1'!T8&lt;&gt;"",'[1]660-43617-1_Pivot.xls-1'!T8*0.001)</f>
        <v>8.1000000000000003E-2</v>
      </c>
      <c r="N10" s="209" t="s">
        <v>707</v>
      </c>
      <c r="O10" s="209">
        <f>IF('[1]660-43617-1_Pivot.xls-1'!V8&lt;&gt;"",'[1]660-43617-1_Pivot.xls-1'!V8*0.001)</f>
        <v>8.1000000000000003E-2</v>
      </c>
      <c r="P10" s="209" t="s">
        <v>707</v>
      </c>
      <c r="Q10" s="209">
        <f>IF('[1]660-43617-1_Pivot.xls-1'!X8&lt;&gt;"",'[1]660-43617-1_Pivot.xls-1'!X8*0.001)</f>
        <v>8.1000000000000003E-2</v>
      </c>
      <c r="R10" s="209" t="s">
        <v>707</v>
      </c>
      <c r="S10" s="209">
        <f>IF('[1]660-43617-1_Pivot.xls-1'!Z8&lt;&gt;"",'[1]660-43617-1_Pivot.xls-1'!Z8*0.001)</f>
        <v>8.1000000000000006E-4</v>
      </c>
      <c r="T10" s="209" t="s">
        <v>707</v>
      </c>
      <c r="U10" s="209">
        <f>IF('[1]660-43617-1_Pivot.xls-1'!AB8&lt;&gt;"",'[1]660-43617-1_Pivot.xls-1'!AB8*0.001)</f>
        <v>8.1000000000000003E-2</v>
      </c>
      <c r="V10" s="209" t="s">
        <v>707</v>
      </c>
      <c r="W10" s="209">
        <f>IF('[1]660-43617-1_Pivot.xls-1'!AD8&lt;&gt;"",'[1]660-43617-1_Pivot.xls-1'!AD8*0.001)</f>
        <v>8.1000000000000003E-2</v>
      </c>
      <c r="X10" s="209" t="s">
        <v>707</v>
      </c>
      <c r="Y10" s="209">
        <f>IF('[1]660-43617-1_Pivot.xls-1'!D8&lt;&gt;"",'[1]660-43617-1_Pivot.xls-1'!D8*0.001)</f>
        <v>8.1000000000000003E-2</v>
      </c>
      <c r="Z10" s="209" t="s">
        <v>707</v>
      </c>
      <c r="AA10" s="209">
        <f>IF('[1]660-43617-1_Pivot.xls-1'!AF8&lt;&gt;"",'[1]660-43617-1_Pivot.xls-1'!AF8*0.001)</f>
        <v>8.1000000000000003E-2</v>
      </c>
      <c r="AB10" s="209" t="s">
        <v>707</v>
      </c>
      <c r="AC10" s="209">
        <f>IF('[1]660-43617-1_Pivot.xls-1'!AH8&lt;&gt;"",'[1]660-43617-1_Pivot.xls-1'!AH8*0.001)</f>
        <v>8.1000000000000003E-2</v>
      </c>
      <c r="AD10" s="209" t="s">
        <v>707</v>
      </c>
      <c r="AE10" s="209">
        <f>IF('[1]660-43617-1_Pivot.xls-1'!AJ8&lt;&gt;"",'[1]660-43617-1_Pivot.xls-1'!AJ8*0.001)</f>
        <v>8.1000000000000003E-2</v>
      </c>
      <c r="AF10" s="209" t="s">
        <v>707</v>
      </c>
      <c r="AG10" s="209">
        <f>IF('[1]660-43617-1_Pivot.xls-1'!AL8&lt;&gt;"",'[1]660-43617-1_Pivot.xls-1'!AL8*0.001)</f>
        <v>8.1000000000000003E-2</v>
      </c>
      <c r="AH10" s="209" t="s">
        <v>707</v>
      </c>
      <c r="AI10" s="209">
        <f>IF('[1]660-43617-1_Pivot.xls-1'!H8&lt;&gt;"",'[1]660-43617-1_Pivot.xls-1'!H8*0.001)</f>
        <v>8.1000000000000003E-2</v>
      </c>
      <c r="AJ10" s="209" t="s">
        <v>707</v>
      </c>
      <c r="AK10" s="209">
        <f>IF('[1]660-43617-1_Pivot.xls-1'!J8&lt;&gt;"",'[1]660-43617-1_Pivot.xls-1'!J8*0.001)</f>
        <v>8.1000000000000003E-2</v>
      </c>
      <c r="AL10" s="209" t="s">
        <v>707</v>
      </c>
      <c r="AM10" s="209">
        <f>IF('[1]660-43617-1_Pivot.xls-1'!L8&lt;&gt;"",'[1]660-43617-1_Pivot.xls-1'!L8*0.001)</f>
        <v>8.1000000000000003E-2</v>
      </c>
      <c r="AN10" s="209" t="s">
        <v>707</v>
      </c>
      <c r="AO10" s="209">
        <f>IF('[1]660-43617-1_Pivot.xls-1'!N8&lt;&gt;"",'[1]660-43617-1_Pivot.xls-1'!N8*0.001)</f>
        <v>8.1000000000000003E-2</v>
      </c>
      <c r="AP10" s="209" t="s">
        <v>707</v>
      </c>
      <c r="AQ10" s="209">
        <f>IF('[1]660-43617-1_Pivot.xls-1'!P8&lt;&gt;"",'[1]660-43617-1_Pivot.xls-1'!P8*0.001)</f>
        <v>8.1000000000000003E-2</v>
      </c>
      <c r="AR10" s="209" t="s">
        <v>707</v>
      </c>
      <c r="AS10" s="209">
        <f>IF('[1]660-43617-1_Pivot.xls-1'!AN8&lt;&gt;"",'[1]660-43617-1_Pivot.xls-1'!AN8*0.001)</f>
        <v>8.1000000000000006E-4</v>
      </c>
      <c r="AT10" s="209" t="s">
        <v>707</v>
      </c>
      <c r="AU10" s="209">
        <f>IF('[1]660-43617-1_Pivot.xls-1'!F8&lt;&gt;"",'[1]660-43617-1_Pivot.xls-1'!F8*0.001)</f>
        <v>3.1000000000000003E-3</v>
      </c>
      <c r="AV10" s="209" t="s">
        <v>708</v>
      </c>
    </row>
    <row r="11" spans="1:48" x14ac:dyDescent="0.25">
      <c r="A11" s="202" t="s">
        <v>709</v>
      </c>
      <c r="B11" s="203" t="s">
        <v>700</v>
      </c>
      <c r="C11" s="208"/>
      <c r="D11" s="208"/>
      <c r="E11" s="208"/>
      <c r="F11" s="208"/>
      <c r="G11" s="208"/>
      <c r="H11" s="208"/>
      <c r="I11" s="208"/>
      <c r="J11" s="208"/>
      <c r="K11" s="203"/>
      <c r="L11" s="203"/>
      <c r="M11" s="203"/>
      <c r="N11" s="203"/>
      <c r="O11" s="203"/>
      <c r="P11" s="203"/>
      <c r="Q11" s="203"/>
      <c r="R11" s="203"/>
      <c r="S11" s="208"/>
      <c r="T11" s="208"/>
      <c r="U11" s="203"/>
      <c r="V11" s="203"/>
      <c r="W11" s="208"/>
      <c r="X11" s="208"/>
      <c r="Y11" s="203"/>
      <c r="Z11" s="203"/>
      <c r="AA11" s="208"/>
      <c r="AB11" s="208"/>
      <c r="AC11" s="203"/>
      <c r="AD11" s="203"/>
      <c r="AE11" s="203"/>
      <c r="AF11" s="203"/>
      <c r="AG11" s="208"/>
      <c r="AH11" s="208"/>
      <c r="AI11" s="208"/>
      <c r="AJ11" s="208"/>
      <c r="AK11" s="203"/>
      <c r="AL11" s="203"/>
      <c r="AM11" s="203"/>
      <c r="AN11" s="203"/>
      <c r="AO11" s="208"/>
      <c r="AP11" s="208"/>
      <c r="AQ11" s="208"/>
      <c r="AR11" s="208"/>
      <c r="AS11" s="208"/>
      <c r="AT11" s="208"/>
      <c r="AU11" s="203"/>
      <c r="AV11" s="203"/>
    </row>
    <row r="12" spans="1:48" x14ac:dyDescent="0.25">
      <c r="A12" s="202" t="s">
        <v>710</v>
      </c>
      <c r="B12" s="203" t="s">
        <v>700</v>
      </c>
      <c r="C12" s="208"/>
      <c r="D12" s="208"/>
      <c r="E12" s="208"/>
      <c r="F12" s="208"/>
      <c r="G12" s="208"/>
      <c r="H12" s="208"/>
      <c r="I12" s="208"/>
      <c r="J12" s="208"/>
      <c r="K12" s="203"/>
      <c r="L12" s="203"/>
      <c r="M12" s="203"/>
      <c r="N12" s="203"/>
      <c r="O12" s="203"/>
      <c r="P12" s="203"/>
      <c r="Q12" s="203"/>
      <c r="R12" s="203"/>
      <c r="S12" s="208"/>
      <c r="T12" s="208"/>
      <c r="U12" s="203"/>
      <c r="V12" s="203"/>
      <c r="W12" s="208"/>
      <c r="X12" s="208"/>
      <c r="Y12" s="203"/>
      <c r="Z12" s="203"/>
      <c r="AA12" s="208"/>
      <c r="AB12" s="208"/>
      <c r="AC12" s="203"/>
      <c r="AD12" s="203"/>
      <c r="AE12" s="203"/>
      <c r="AF12" s="203"/>
      <c r="AG12" s="208"/>
      <c r="AH12" s="208"/>
      <c r="AI12" s="208"/>
      <c r="AJ12" s="208"/>
      <c r="AK12" s="203"/>
      <c r="AL12" s="203"/>
      <c r="AM12" s="203"/>
      <c r="AN12" s="203"/>
      <c r="AO12" s="208"/>
      <c r="AP12" s="208"/>
      <c r="AQ12" s="208"/>
      <c r="AR12" s="208"/>
      <c r="AS12" s="208"/>
      <c r="AT12" s="208"/>
      <c r="AU12" s="203"/>
      <c r="AV12" s="203"/>
    </row>
    <row r="13" spans="1:48" x14ac:dyDescent="0.25">
      <c r="A13" s="202" t="s">
        <v>711</v>
      </c>
      <c r="B13" s="203" t="s">
        <v>700</v>
      </c>
      <c r="C13" s="208"/>
      <c r="D13" s="208"/>
      <c r="E13" s="208"/>
      <c r="F13" s="208"/>
      <c r="G13" s="208"/>
      <c r="H13" s="208"/>
      <c r="I13" s="208"/>
      <c r="J13" s="208"/>
      <c r="K13" s="203"/>
      <c r="L13" s="203"/>
      <c r="M13" s="203"/>
      <c r="N13" s="203"/>
      <c r="O13" s="203"/>
      <c r="P13" s="203"/>
      <c r="Q13" s="203"/>
      <c r="R13" s="203"/>
      <c r="S13" s="208"/>
      <c r="T13" s="208"/>
      <c r="U13" s="203"/>
      <c r="V13" s="203"/>
      <c r="W13" s="208"/>
      <c r="X13" s="208"/>
      <c r="Y13" s="203"/>
      <c r="Z13" s="203"/>
      <c r="AA13" s="208"/>
      <c r="AB13" s="208"/>
      <c r="AC13" s="203"/>
      <c r="AD13" s="203"/>
      <c r="AE13" s="203"/>
      <c r="AF13" s="203"/>
      <c r="AG13" s="208"/>
      <c r="AH13" s="208"/>
      <c r="AI13" s="208"/>
      <c r="AJ13" s="208"/>
      <c r="AK13" s="203"/>
      <c r="AL13" s="203"/>
      <c r="AM13" s="203"/>
      <c r="AN13" s="203"/>
      <c r="AO13" s="208"/>
      <c r="AP13" s="208"/>
      <c r="AQ13" s="208"/>
      <c r="AR13" s="208"/>
      <c r="AS13" s="208"/>
      <c r="AT13" s="208"/>
      <c r="AU13" s="203"/>
      <c r="AV13" s="203"/>
    </row>
    <row r="14" spans="1:48" x14ac:dyDescent="0.25">
      <c r="A14" s="202" t="s">
        <v>712</v>
      </c>
      <c r="B14" s="203" t="s">
        <v>700</v>
      </c>
      <c r="C14" s="209">
        <f>IF('[1]660-43617-1_Pivot.xls-1'!D9&lt;&gt;"",'[1]660-43617-1_Pivot.xls-1'!D9*0.001)</f>
        <v>0.57000000000000006</v>
      </c>
      <c r="D14" s="209" t="s">
        <v>708</v>
      </c>
      <c r="E14" s="209">
        <f>IF('[1]660-43617-1_Pivot.xls-1'!AR9&lt;&gt;"",'[1]660-43617-1_Pivot.xls-1'!AR9*0.001)</f>
        <v>0.67</v>
      </c>
      <c r="F14" s="209" t="s">
        <v>708</v>
      </c>
      <c r="G14" s="209">
        <f>IF('[1]660-43617-1_Pivot.xls-1'!AT9&lt;&gt;"",'[1]660-43617-1_Pivot.xls-1'!AT9*0.001)</f>
        <v>0.89</v>
      </c>
      <c r="H14" s="209" t="s">
        <v>708</v>
      </c>
      <c r="I14" s="209">
        <f>IF('[1]660-43617-1_Pivot.xls-1'!AV9&lt;&gt;"",'[1]660-43617-1_Pivot.xls-1'!AV9*0.001)</f>
        <v>0.55000000000000004</v>
      </c>
      <c r="J14" s="209" t="s">
        <v>708</v>
      </c>
      <c r="K14" s="209">
        <f>IF('[1]660-43617-1_Pivot.xls-1'!R9&lt;&gt;"",'[1]660-43617-1_Pivot.xls-1'!R9*0.001)</f>
        <v>0.69000000000000006</v>
      </c>
      <c r="L14" s="209" t="s">
        <v>713</v>
      </c>
      <c r="M14" s="209">
        <f>IF('[1]660-43617-1_Pivot.xls-1'!T9&lt;&gt;"",'[1]660-43617-1_Pivot.xls-1'!T9*0.001)</f>
        <v>0.67</v>
      </c>
      <c r="N14" s="209" t="s">
        <v>713</v>
      </c>
      <c r="O14" s="209">
        <f>IF('[1]660-43617-1_Pivot.xls-1'!V9&lt;&gt;"",'[1]660-43617-1_Pivot.xls-1'!V9*0.001)</f>
        <v>1.9000000000000001</v>
      </c>
      <c r="P14" s="209" t="s">
        <v>713</v>
      </c>
      <c r="Q14" s="209">
        <f>IF('[1]660-43617-1_Pivot.xls-1'!X9&lt;&gt;"",'[1]660-43617-1_Pivot.xls-1'!X9*0.001)</f>
        <v>0.63</v>
      </c>
      <c r="R14" s="209" t="s">
        <v>713</v>
      </c>
      <c r="S14" s="209">
        <f>IF('[1]660-43617-1_Pivot.xls-1'!Z9&lt;&gt;"",'[1]660-43617-1_Pivot.xls-1'!Z9*0.001)</f>
        <v>4.2000000000000006E-3</v>
      </c>
      <c r="T14" s="209" t="s">
        <v>713</v>
      </c>
      <c r="U14" s="209">
        <f>IF('[1]660-43617-1_Pivot.xls-1'!AB9&lt;&gt;"",'[1]660-43617-1_Pivot.xls-1'!AB9*0.001)</f>
        <v>0.84</v>
      </c>
      <c r="V14" s="209" t="s">
        <v>713</v>
      </c>
      <c r="W14" s="209">
        <f>IF('[1]660-43617-1_Pivot.xls-1'!AD9&lt;&gt;"",'[1]660-43617-1_Pivot.xls-1'!AD9*0.001)</f>
        <v>0.77</v>
      </c>
      <c r="X14" s="209" t="s">
        <v>713</v>
      </c>
      <c r="Y14" s="209">
        <f>IF('[1]660-43617-1_Pivot.xls-1'!D9&lt;&gt;"",'[1]660-43617-1_Pivot.xls-1'!D9*0.001)</f>
        <v>0.57000000000000006</v>
      </c>
      <c r="Z14" s="209" t="s">
        <v>708</v>
      </c>
      <c r="AA14" s="209">
        <f>IF('[1]660-43617-1_Pivot.xls-1'!AF9&lt;&gt;"",'[1]660-43617-1_Pivot.xls-1'!AF9*0.001)</f>
        <v>0.77</v>
      </c>
      <c r="AB14" s="209" t="s">
        <v>713</v>
      </c>
      <c r="AC14" s="209">
        <f>IF('[1]660-43617-1_Pivot.xls-1'!AH9&lt;&gt;"",'[1]660-43617-1_Pivot.xls-1'!AH9*0.001)</f>
        <v>0.81</v>
      </c>
      <c r="AD14" s="209" t="s">
        <v>713</v>
      </c>
      <c r="AE14" s="209">
        <f>IF('[1]660-43617-1_Pivot.xls-1'!AJ9&lt;&gt;"",'[1]660-43617-1_Pivot.xls-1'!AJ9*0.001)</f>
        <v>0.65</v>
      </c>
      <c r="AF14" s="209" t="s">
        <v>713</v>
      </c>
      <c r="AG14" s="209">
        <f>IF('[1]660-43617-1_Pivot.xls-1'!AL9&lt;&gt;"",'[1]660-43617-1_Pivot.xls-1'!AL9*0.001)</f>
        <v>0.79</v>
      </c>
      <c r="AH14" s="209" t="s">
        <v>713</v>
      </c>
      <c r="AI14" s="209">
        <f>IF('[1]660-43617-1_Pivot.xls-1'!H9&lt;&gt;"",'[1]660-43617-1_Pivot.xls-1'!H9*0.001)</f>
        <v>0.59</v>
      </c>
      <c r="AJ14" s="209" t="s">
        <v>708</v>
      </c>
      <c r="AK14" s="209">
        <f>IF('[1]660-43617-1_Pivot.xls-1'!J9&lt;&gt;"",'[1]660-43617-1_Pivot.xls-1'!J9*0.001)</f>
        <v>0.72</v>
      </c>
      <c r="AL14" s="209" t="s">
        <v>708</v>
      </c>
      <c r="AM14" s="209">
        <f>IF('[1]660-43617-1_Pivot.xls-1'!L9&lt;&gt;"",'[1]660-43617-1_Pivot.xls-1'!L9*0.001)</f>
        <v>0.47000000000000003</v>
      </c>
      <c r="AN14" s="209" t="s">
        <v>708</v>
      </c>
      <c r="AO14" s="209">
        <f>IF('[1]660-43617-1_Pivot.xls-1'!N9&lt;&gt;"",'[1]660-43617-1_Pivot.xls-1'!N9*0.001)</f>
        <v>0.65</v>
      </c>
      <c r="AP14" s="209" t="s">
        <v>708</v>
      </c>
      <c r="AQ14" s="209">
        <f>IF('[1]660-43617-1_Pivot.xls-1'!P9&lt;&gt;"",'[1]660-43617-1_Pivot.xls-1'!P9*0.001)</f>
        <v>0.57999999999999996</v>
      </c>
      <c r="AR14" s="209" t="s">
        <v>708</v>
      </c>
      <c r="AS14" s="209">
        <f>IF('[1]660-43617-1_Pivot.xls-1'!AN9&lt;&gt;"",'[1]660-43617-1_Pivot.xls-1'!AN9*0.001)</f>
        <v>3.2000000000000002E-3</v>
      </c>
      <c r="AT14" s="209" t="s">
        <v>708</v>
      </c>
      <c r="AU14" s="209">
        <f>IF('[1]660-43617-1_Pivot.xls-1'!F9&lt;&gt;"",'[1]660-43617-1_Pivot.xls-1'!F9*0.001)</f>
        <v>5.9000000000000007E-3</v>
      </c>
      <c r="AV14" s="209" t="s">
        <v>708</v>
      </c>
    </row>
    <row r="15" spans="1:48" x14ac:dyDescent="0.25">
      <c r="A15" s="202" t="s">
        <v>714</v>
      </c>
      <c r="B15" s="203" t="s">
        <v>700</v>
      </c>
      <c r="C15" s="208"/>
      <c r="D15" s="208"/>
      <c r="E15" s="208"/>
      <c r="F15" s="208"/>
      <c r="G15" s="208"/>
      <c r="H15" s="208"/>
      <c r="I15" s="208"/>
      <c r="J15" s="208"/>
      <c r="K15" s="203"/>
      <c r="L15" s="203"/>
      <c r="M15" s="203"/>
      <c r="N15" s="203"/>
      <c r="O15" s="203"/>
      <c r="P15" s="203"/>
      <c r="Q15" s="203"/>
      <c r="R15" s="203"/>
      <c r="S15" s="208"/>
      <c r="T15" s="208"/>
      <c r="U15" s="203"/>
      <c r="V15" s="203"/>
      <c r="W15" s="208"/>
      <c r="X15" s="208"/>
      <c r="Y15" s="203"/>
      <c r="Z15" s="203"/>
      <c r="AA15" s="208"/>
      <c r="AB15" s="208"/>
      <c r="AC15" s="203"/>
      <c r="AD15" s="203"/>
      <c r="AE15" s="203"/>
      <c r="AF15" s="203"/>
      <c r="AG15" s="208"/>
      <c r="AH15" s="208"/>
      <c r="AI15" s="208"/>
      <c r="AJ15" s="208"/>
      <c r="AK15" s="203"/>
      <c r="AL15" s="203"/>
      <c r="AM15" s="203"/>
      <c r="AN15" s="203"/>
      <c r="AO15" s="208"/>
      <c r="AP15" s="208"/>
      <c r="AQ15" s="208"/>
      <c r="AR15" s="208"/>
      <c r="AS15" s="208"/>
      <c r="AT15" s="208"/>
      <c r="AU15" s="203"/>
      <c r="AV15" s="203"/>
    </row>
    <row r="16" spans="1:48" x14ac:dyDescent="0.25">
      <c r="A16" s="202" t="s">
        <v>715</v>
      </c>
      <c r="B16" s="203" t="s">
        <v>700</v>
      </c>
      <c r="C16" s="208"/>
      <c r="D16" s="208"/>
      <c r="E16" s="208"/>
      <c r="F16" s="208"/>
      <c r="G16" s="208"/>
      <c r="H16" s="208"/>
      <c r="I16" s="208"/>
      <c r="J16" s="208"/>
      <c r="K16" s="203"/>
      <c r="L16" s="203"/>
      <c r="M16" s="208"/>
      <c r="N16" s="208"/>
      <c r="O16" s="202"/>
      <c r="P16" s="202"/>
      <c r="Q16" s="203"/>
      <c r="R16" s="203"/>
      <c r="S16" s="208"/>
      <c r="T16" s="208"/>
      <c r="U16" s="202"/>
      <c r="V16" s="202"/>
      <c r="W16" s="208"/>
      <c r="X16" s="208"/>
      <c r="Y16" s="203"/>
      <c r="Z16" s="203"/>
      <c r="AA16" s="208"/>
      <c r="AB16" s="208"/>
      <c r="AC16" s="203"/>
      <c r="AD16" s="203"/>
      <c r="AE16" s="202"/>
      <c r="AF16" s="202"/>
      <c r="AG16" s="208"/>
      <c r="AH16" s="208"/>
      <c r="AI16" s="208"/>
      <c r="AJ16" s="208"/>
      <c r="AK16" s="202"/>
      <c r="AL16" s="202"/>
      <c r="AM16" s="202"/>
      <c r="AN16" s="202"/>
      <c r="AO16" s="208"/>
      <c r="AP16" s="208"/>
      <c r="AQ16" s="208"/>
      <c r="AR16" s="208"/>
      <c r="AS16" s="208"/>
      <c r="AT16" s="208"/>
      <c r="AU16" s="202"/>
      <c r="AV16" s="202"/>
    </row>
    <row r="17" spans="1:48" x14ac:dyDescent="0.25">
      <c r="A17" s="202" t="s">
        <v>716</v>
      </c>
      <c r="B17" s="203" t="s">
        <v>700</v>
      </c>
      <c r="C17" s="208"/>
      <c r="D17" s="208"/>
      <c r="E17" s="208"/>
      <c r="F17" s="208"/>
      <c r="G17" s="208"/>
      <c r="H17" s="208"/>
      <c r="I17" s="208"/>
      <c r="J17" s="208"/>
      <c r="K17" s="203"/>
      <c r="L17" s="203"/>
      <c r="M17" s="203"/>
      <c r="N17" s="203"/>
      <c r="O17" s="203"/>
      <c r="P17" s="203"/>
      <c r="Q17" s="203"/>
      <c r="R17" s="203"/>
      <c r="S17" s="208"/>
      <c r="T17" s="208"/>
      <c r="U17" s="203"/>
      <c r="V17" s="203"/>
      <c r="W17" s="208"/>
      <c r="X17" s="208"/>
      <c r="Y17" s="203"/>
      <c r="Z17" s="203"/>
      <c r="AA17" s="208"/>
      <c r="AB17" s="208"/>
      <c r="AC17" s="203"/>
      <c r="AD17" s="203"/>
      <c r="AE17" s="203"/>
      <c r="AF17" s="203"/>
      <c r="AG17" s="208"/>
      <c r="AH17" s="208"/>
      <c r="AI17" s="208"/>
      <c r="AJ17" s="208"/>
      <c r="AK17" s="203"/>
      <c r="AL17" s="203"/>
      <c r="AM17" s="203"/>
      <c r="AN17" s="203"/>
      <c r="AO17" s="208"/>
      <c r="AP17" s="208"/>
      <c r="AQ17" s="208"/>
      <c r="AR17" s="208"/>
      <c r="AS17" s="208"/>
      <c r="AT17" s="208"/>
      <c r="AU17" s="203"/>
      <c r="AV17" s="203"/>
    </row>
    <row r="18" spans="1:48" x14ac:dyDescent="0.25">
      <c r="A18" s="202" t="s">
        <v>717</v>
      </c>
      <c r="B18" s="203" t="s">
        <v>700</v>
      </c>
      <c r="C18" s="208"/>
      <c r="D18" s="208"/>
      <c r="E18" s="208"/>
      <c r="F18" s="208"/>
      <c r="G18" s="208"/>
      <c r="H18" s="208"/>
      <c r="I18" s="208"/>
      <c r="J18" s="208"/>
      <c r="K18" s="203"/>
      <c r="L18" s="203"/>
      <c r="M18" s="203"/>
      <c r="N18" s="203"/>
      <c r="O18" s="203"/>
      <c r="P18" s="203"/>
      <c r="Q18" s="203"/>
      <c r="R18" s="203"/>
      <c r="S18" s="208"/>
      <c r="T18" s="208"/>
      <c r="U18" s="203"/>
      <c r="V18" s="203"/>
      <c r="W18" s="208"/>
      <c r="X18" s="208"/>
      <c r="Y18" s="203"/>
      <c r="Z18" s="203"/>
      <c r="AA18" s="208"/>
      <c r="AB18" s="208"/>
      <c r="AC18" s="203"/>
      <c r="AD18" s="203"/>
      <c r="AE18" s="203"/>
      <c r="AF18" s="203"/>
      <c r="AG18" s="208"/>
      <c r="AH18" s="208"/>
      <c r="AI18" s="208"/>
      <c r="AJ18" s="208"/>
      <c r="AK18" s="203"/>
      <c r="AL18" s="203"/>
      <c r="AM18" s="203"/>
      <c r="AN18" s="203"/>
      <c r="AO18" s="208"/>
      <c r="AP18" s="208"/>
      <c r="AQ18" s="208"/>
      <c r="AR18" s="208"/>
      <c r="AS18" s="208"/>
      <c r="AT18" s="208"/>
      <c r="AU18" s="203"/>
      <c r="AV18" s="203"/>
    </row>
    <row r="19" spans="1:48" x14ac:dyDescent="0.25">
      <c r="A19" s="202" t="s">
        <v>718</v>
      </c>
      <c r="B19" s="203" t="s">
        <v>700</v>
      </c>
      <c r="C19" s="208"/>
      <c r="D19" s="208"/>
      <c r="E19" s="208"/>
      <c r="F19" s="208"/>
      <c r="G19" s="208"/>
      <c r="H19" s="208"/>
      <c r="I19" s="208"/>
      <c r="J19" s="208"/>
      <c r="K19" s="203"/>
      <c r="L19" s="203"/>
      <c r="M19" s="203"/>
      <c r="N19" s="203"/>
      <c r="O19" s="203"/>
      <c r="P19" s="203"/>
      <c r="Q19" s="203"/>
      <c r="R19" s="203"/>
      <c r="S19" s="208"/>
      <c r="T19" s="208"/>
      <c r="U19" s="203"/>
      <c r="V19" s="203"/>
      <c r="W19" s="208"/>
      <c r="X19" s="208"/>
      <c r="Y19" s="203"/>
      <c r="Z19" s="203"/>
      <c r="AA19" s="208"/>
      <c r="AB19" s="208"/>
      <c r="AC19" s="203"/>
      <c r="AD19" s="203"/>
      <c r="AE19" s="203"/>
      <c r="AF19" s="203"/>
      <c r="AG19" s="208"/>
      <c r="AH19" s="208"/>
      <c r="AI19" s="208"/>
      <c r="AJ19" s="208"/>
      <c r="AK19" s="203"/>
      <c r="AL19" s="203"/>
      <c r="AM19" s="203"/>
      <c r="AN19" s="203"/>
      <c r="AO19" s="208"/>
      <c r="AP19" s="208"/>
      <c r="AQ19" s="208"/>
      <c r="AR19" s="208"/>
      <c r="AS19" s="208"/>
      <c r="AT19" s="208"/>
      <c r="AU19" s="203"/>
      <c r="AV19" s="203"/>
    </row>
    <row r="20" spans="1:48" x14ac:dyDescent="0.25">
      <c r="A20" s="202" t="s">
        <v>719</v>
      </c>
      <c r="B20" s="203" t="s">
        <v>700</v>
      </c>
      <c r="C20" s="208"/>
      <c r="D20" s="208"/>
      <c r="E20" s="208"/>
      <c r="F20" s="208"/>
      <c r="G20" s="208"/>
      <c r="H20" s="208"/>
      <c r="I20" s="208"/>
      <c r="J20" s="208"/>
      <c r="K20" s="203"/>
      <c r="L20" s="203"/>
      <c r="M20" s="202"/>
      <c r="N20" s="202"/>
      <c r="O20" s="203"/>
      <c r="P20" s="203"/>
      <c r="Q20" s="203"/>
      <c r="R20" s="203"/>
      <c r="S20" s="208"/>
      <c r="T20" s="208"/>
      <c r="U20" s="203"/>
      <c r="V20" s="203"/>
      <c r="W20" s="208"/>
      <c r="X20" s="208"/>
      <c r="Y20" s="203"/>
      <c r="Z20" s="203"/>
      <c r="AA20" s="208"/>
      <c r="AB20" s="208"/>
      <c r="AC20" s="203"/>
      <c r="AD20" s="203"/>
      <c r="AE20" s="203"/>
      <c r="AF20" s="203"/>
      <c r="AG20" s="208"/>
      <c r="AH20" s="208"/>
      <c r="AI20" s="208"/>
      <c r="AJ20" s="208"/>
      <c r="AK20" s="203"/>
      <c r="AL20" s="203"/>
      <c r="AM20" s="203"/>
      <c r="AN20" s="203"/>
      <c r="AO20" s="208"/>
      <c r="AP20" s="208"/>
      <c r="AQ20" s="208"/>
      <c r="AR20" s="208"/>
      <c r="AS20" s="208"/>
      <c r="AT20" s="208"/>
      <c r="AU20" s="203"/>
      <c r="AV20" s="203"/>
    </row>
    <row r="21" spans="1:48" x14ac:dyDescent="0.25">
      <c r="A21" s="202" t="s">
        <v>720</v>
      </c>
      <c r="B21" s="203" t="s">
        <v>700</v>
      </c>
      <c r="C21" s="208"/>
      <c r="D21" s="208"/>
      <c r="E21" s="208"/>
      <c r="F21" s="208"/>
      <c r="G21" s="208"/>
      <c r="H21" s="208"/>
      <c r="I21" s="208"/>
      <c r="J21" s="208"/>
      <c r="K21" s="203"/>
      <c r="L21" s="203"/>
      <c r="M21" s="203"/>
      <c r="N21" s="203"/>
      <c r="O21" s="203"/>
      <c r="P21" s="203"/>
      <c r="Q21" s="203"/>
      <c r="R21" s="203"/>
      <c r="S21" s="208"/>
      <c r="T21" s="208"/>
      <c r="U21" s="203"/>
      <c r="V21" s="203"/>
      <c r="W21" s="208"/>
      <c r="X21" s="208"/>
      <c r="Y21" s="203"/>
      <c r="Z21" s="203"/>
      <c r="AA21" s="208"/>
      <c r="AB21" s="208"/>
      <c r="AC21" s="203"/>
      <c r="AD21" s="203"/>
      <c r="AE21" s="203"/>
      <c r="AF21" s="203"/>
      <c r="AG21" s="208"/>
      <c r="AH21" s="208"/>
      <c r="AI21" s="208"/>
      <c r="AJ21" s="208"/>
      <c r="AK21" s="203"/>
      <c r="AL21" s="203"/>
      <c r="AM21" s="203"/>
      <c r="AN21" s="203"/>
      <c r="AO21" s="208"/>
      <c r="AP21" s="208"/>
      <c r="AQ21" s="208"/>
      <c r="AR21" s="208"/>
      <c r="AS21" s="208"/>
      <c r="AT21" s="208"/>
      <c r="AU21" s="203"/>
      <c r="AV21" s="203"/>
    </row>
    <row r="22" spans="1:48" x14ac:dyDescent="0.25">
      <c r="A22" s="202" t="s">
        <v>721</v>
      </c>
      <c r="B22" s="203" t="s">
        <v>700</v>
      </c>
      <c r="C22" s="208"/>
      <c r="D22" s="208"/>
      <c r="E22" s="208"/>
      <c r="F22" s="208"/>
      <c r="G22" s="208"/>
      <c r="H22" s="208"/>
      <c r="I22" s="208"/>
      <c r="J22" s="208"/>
      <c r="K22" s="203"/>
      <c r="L22" s="203"/>
      <c r="M22" s="203"/>
      <c r="N22" s="203"/>
      <c r="O22" s="203"/>
      <c r="P22" s="203"/>
      <c r="Q22" s="203"/>
      <c r="R22" s="203"/>
      <c r="S22" s="208"/>
      <c r="T22" s="208"/>
      <c r="U22" s="203"/>
      <c r="V22" s="203"/>
      <c r="W22" s="208"/>
      <c r="X22" s="208"/>
      <c r="Y22" s="203"/>
      <c r="Z22" s="203"/>
      <c r="AA22" s="208"/>
      <c r="AB22" s="208"/>
      <c r="AC22" s="203"/>
      <c r="AD22" s="203"/>
      <c r="AE22" s="203"/>
      <c r="AF22" s="203"/>
      <c r="AG22" s="208"/>
      <c r="AH22" s="208"/>
      <c r="AI22" s="208"/>
      <c r="AJ22" s="208"/>
      <c r="AK22" s="203"/>
      <c r="AL22" s="203"/>
      <c r="AM22" s="203"/>
      <c r="AN22" s="203"/>
      <c r="AO22" s="208"/>
      <c r="AP22" s="208"/>
      <c r="AQ22" s="208"/>
      <c r="AR22" s="208"/>
      <c r="AS22" s="208"/>
      <c r="AT22" s="208"/>
      <c r="AU22" s="203"/>
      <c r="AV22" s="203"/>
    </row>
    <row r="23" spans="1:48" x14ac:dyDescent="0.25">
      <c r="A23" s="202" t="s">
        <v>722</v>
      </c>
      <c r="B23" s="203" t="s">
        <v>700</v>
      </c>
      <c r="C23" s="208"/>
      <c r="D23" s="208"/>
      <c r="E23" s="208"/>
      <c r="F23" s="208"/>
      <c r="G23" s="208"/>
      <c r="H23" s="208"/>
      <c r="I23" s="208"/>
      <c r="J23" s="208"/>
      <c r="K23" s="203"/>
      <c r="L23" s="203"/>
      <c r="M23" s="203"/>
      <c r="N23" s="203"/>
      <c r="O23" s="203"/>
      <c r="P23" s="203"/>
      <c r="Q23" s="203"/>
      <c r="R23" s="203"/>
      <c r="S23" s="208"/>
      <c r="T23" s="208"/>
      <c r="U23" s="203"/>
      <c r="V23" s="203"/>
      <c r="W23" s="208"/>
      <c r="X23" s="208"/>
      <c r="Y23" s="203"/>
      <c r="Z23" s="203"/>
      <c r="AA23" s="208"/>
      <c r="AB23" s="208"/>
      <c r="AC23" s="203"/>
      <c r="AD23" s="203"/>
      <c r="AE23" s="203"/>
      <c r="AF23" s="203"/>
      <c r="AG23" s="208"/>
      <c r="AH23" s="208"/>
      <c r="AI23" s="208"/>
      <c r="AJ23" s="208"/>
      <c r="AK23" s="203"/>
      <c r="AL23" s="203"/>
      <c r="AM23" s="203"/>
      <c r="AN23" s="203"/>
      <c r="AO23" s="208"/>
      <c r="AP23" s="208"/>
      <c r="AQ23" s="208"/>
      <c r="AR23" s="208"/>
      <c r="AS23" s="208"/>
      <c r="AT23" s="208"/>
      <c r="AU23" s="203"/>
      <c r="AV23" s="203"/>
    </row>
    <row r="24" spans="1:48" x14ac:dyDescent="0.25">
      <c r="A24" s="202" t="s">
        <v>723</v>
      </c>
      <c r="B24" s="203" t="s">
        <v>700</v>
      </c>
      <c r="C24" s="209">
        <f>IF('[1]660-43617-1_Pivot.xls-1'!D23&lt;&gt;"",'[1]660-43617-1_Pivot.xls-1'!D23)</f>
        <v>490</v>
      </c>
      <c r="D24" s="209"/>
      <c r="E24" s="209">
        <f>IF('[1]660-43617-1_Pivot.xls-1'!AR23&lt;&gt;"",'[1]660-43617-1_Pivot.xls-1'!AR23)</f>
        <v>430</v>
      </c>
      <c r="F24" s="209"/>
      <c r="G24" s="209">
        <f>IF('[1]660-43617-1_Pivot.xls-1'!AT23&lt;&gt;"",'[1]660-43617-1_Pivot.xls-1'!AT23)</f>
        <v>440</v>
      </c>
      <c r="H24" s="209"/>
      <c r="I24" s="209">
        <f>IF('[1]660-43617-1_Pivot.xls-1'!AV23&lt;&gt;"",'[1]660-43617-1_Pivot.xls-1'!AV23)</f>
        <v>450</v>
      </c>
      <c r="J24" s="209"/>
      <c r="K24" s="209">
        <f>IF('[1]660-43617-1_Pivot.xls-1'!R23&lt;&gt;"",'[1]660-43617-1_Pivot.xls-1'!R23)</f>
        <v>430</v>
      </c>
      <c r="L24" s="209"/>
      <c r="M24" s="209">
        <f>IF('[1]660-43617-1_Pivot.xls-1'!T23&lt;&gt;"",'[1]660-43617-1_Pivot.xls-1'!T23)</f>
        <v>460</v>
      </c>
      <c r="N24" s="209"/>
      <c r="O24" s="209">
        <f>IF('[1]660-43617-1_Pivot.xls-1'!V23&lt;&gt;"",'[1]660-43617-1_Pivot.xls-1'!V23)</f>
        <v>490</v>
      </c>
      <c r="P24" s="209"/>
      <c r="Q24" s="209">
        <f>IF('[1]660-43617-1_Pivot.xls-1'!X23&lt;&gt;"",'[1]660-43617-1_Pivot.xls-1'!X23)</f>
        <v>440</v>
      </c>
      <c r="R24" s="209"/>
      <c r="S24" s="209">
        <f>IF('[1]660-43617-1_Pivot.xls-1'!Z23&lt;&gt;"",'[1]660-43617-1_Pivot.xls-1'!Z23)</f>
        <v>0.27</v>
      </c>
      <c r="T24" s="209" t="s">
        <v>708</v>
      </c>
      <c r="U24" s="209">
        <f>IF('[1]660-43617-1_Pivot.xls-1'!AB23&lt;&gt;"",'[1]660-43617-1_Pivot.xls-1'!AB23)</f>
        <v>440</v>
      </c>
      <c r="V24" s="209"/>
      <c r="W24" s="209">
        <f>IF('[1]660-43617-1_Pivot.xls-1'!AD23&lt;&gt;"",'[1]660-43617-1_Pivot.xls-1'!AD23)</f>
        <v>500</v>
      </c>
      <c r="X24" s="209"/>
      <c r="Y24" s="209">
        <f>IF('[1]660-43617-1_Pivot.xls-1'!D23&lt;&gt;"",'[1]660-43617-1_Pivot.xls-1'!D23)</f>
        <v>490</v>
      </c>
      <c r="Z24" s="209"/>
      <c r="AA24" s="209">
        <f>IF('[1]660-43617-1_Pivot.xls-1'!AF23&lt;&gt;"",'[1]660-43617-1_Pivot.xls-1'!AF23)</f>
        <v>470</v>
      </c>
      <c r="AB24" s="209"/>
      <c r="AC24" s="209">
        <f>IF('[1]660-43617-1_Pivot.xls-1'!AH23&lt;&gt;"",'[1]660-43617-1_Pivot.xls-1'!AH23)</f>
        <v>460</v>
      </c>
      <c r="AD24" s="209"/>
      <c r="AE24" s="209">
        <f>IF('[1]660-43617-1_Pivot.xls-1'!AJ23&lt;&gt;"",'[1]660-43617-1_Pivot.xls-1'!AJ23)</f>
        <v>470</v>
      </c>
      <c r="AF24" s="209"/>
      <c r="AG24" s="209">
        <f>IF('[1]660-43617-1_Pivot.xls-1'!AL23&lt;&gt;"",'[1]660-43617-1_Pivot.xls-1'!AL23)</f>
        <v>480</v>
      </c>
      <c r="AH24" s="209"/>
      <c r="AI24" s="209">
        <f>IF('[1]660-43617-1_Pivot.xls-1'!H23&lt;&gt;"",'[1]660-43617-1_Pivot.xls-1'!H23)</f>
        <v>530</v>
      </c>
      <c r="AJ24" s="209"/>
      <c r="AK24" s="209">
        <f>IF('[1]660-43617-1_Pivot.xls-1'!J23&lt;&gt;"",'[1]660-43617-1_Pivot.xls-1'!J23)</f>
        <v>470</v>
      </c>
      <c r="AL24" s="209"/>
      <c r="AM24" s="209">
        <f>IF('[1]660-43617-1_Pivot.xls-1'!L23&lt;&gt;"",'[1]660-43617-1_Pivot.xls-1'!L23)</f>
        <v>470</v>
      </c>
      <c r="AN24" s="209"/>
      <c r="AO24" s="209">
        <f>IF('[1]660-43617-1_Pivot.xls-1'!N23&lt;&gt;"",'[1]660-43617-1_Pivot.xls-1'!N23)</f>
        <v>470</v>
      </c>
      <c r="AP24" s="209"/>
      <c r="AQ24" s="209">
        <f>IF('[1]660-43617-1_Pivot.xls-1'!P23&lt;&gt;"",'[1]660-43617-1_Pivot.xls-1'!P23)</f>
        <v>470</v>
      </c>
      <c r="AR24" s="209"/>
      <c r="AS24" s="209">
        <f>IF('[1]660-43617-1_Pivot.xls-1'!AN23&lt;&gt;"",'[1]660-43617-1_Pivot.xls-1'!AN23)</f>
        <v>0.26</v>
      </c>
      <c r="AT24" s="209" t="s">
        <v>708</v>
      </c>
      <c r="AU24" s="209">
        <f>IF('[1]660-43617-1_Pivot.xls-1'!F23&lt;&gt;"",'[1]660-43617-1_Pivot.xls-1'!F23)</f>
        <v>0.1</v>
      </c>
      <c r="AV24" s="209" t="s">
        <v>707</v>
      </c>
    </row>
    <row r="25" spans="1:48" x14ac:dyDescent="0.25">
      <c r="A25" s="202" t="s">
        <v>724</v>
      </c>
      <c r="B25" s="203" t="s">
        <v>700</v>
      </c>
      <c r="C25" s="209">
        <f>IF('[1]660-43617-1_Pivot.xls-1'!D24&lt;&gt;"",'[1]660-43617-1_Pivot.xls-1'!D24)</f>
        <v>1300</v>
      </c>
      <c r="D25" s="209"/>
      <c r="E25" s="209">
        <f>IF('[1]660-43617-1_Pivot.xls-1'!AR24&lt;&gt;"",'[1]660-43617-1_Pivot.xls-1'!AR24)</f>
        <v>1200</v>
      </c>
      <c r="F25" s="209"/>
      <c r="G25" s="209">
        <f>IF('[1]660-43617-1_Pivot.xls-1'!AT24&lt;&gt;"",'[1]660-43617-1_Pivot.xls-1'!AT24)</f>
        <v>1300</v>
      </c>
      <c r="H25" s="209"/>
      <c r="I25" s="209">
        <f>IF('[1]660-43617-1_Pivot.xls-1'!AV24&lt;&gt;"",'[1]660-43617-1_Pivot.xls-1'!AV24)</f>
        <v>1300</v>
      </c>
      <c r="J25" s="209"/>
      <c r="K25" s="209">
        <f>IF('[1]660-43617-1_Pivot.xls-1'!R24&lt;&gt;"",'[1]660-43617-1_Pivot.xls-1'!R24)</f>
        <v>1300</v>
      </c>
      <c r="L25" s="209"/>
      <c r="M25" s="209">
        <f>IF('[1]660-43617-1_Pivot.xls-1'!T24&lt;&gt;"",'[1]660-43617-1_Pivot.xls-1'!T24)</f>
        <v>1400</v>
      </c>
      <c r="N25" s="209"/>
      <c r="O25" s="209">
        <f>IF('[1]660-43617-1_Pivot.xls-1'!V24&lt;&gt;"",'[1]660-43617-1_Pivot.xls-1'!V24)</f>
        <v>1400</v>
      </c>
      <c r="P25" s="209"/>
      <c r="Q25" s="209">
        <f>IF('[1]660-43617-1_Pivot.xls-1'!X24&lt;&gt;"",'[1]660-43617-1_Pivot.xls-1'!X24)</f>
        <v>1300</v>
      </c>
      <c r="R25" s="209"/>
      <c r="S25" s="209">
        <f>IF('[1]660-43617-1_Pivot.xls-1'!Z24&lt;&gt;"",'[1]660-43617-1_Pivot.xls-1'!Z24)</f>
        <v>8.7999999999999995E-2</v>
      </c>
      <c r="T25" s="209"/>
      <c r="U25" s="209">
        <f>IF('[1]660-43617-1_Pivot.xls-1'!AB24&lt;&gt;"",'[1]660-43617-1_Pivot.xls-1'!AB24)</f>
        <v>1400</v>
      </c>
      <c r="V25" s="209"/>
      <c r="W25" s="209">
        <f>IF('[1]660-43617-1_Pivot.xls-1'!AD24&lt;&gt;"",'[1]660-43617-1_Pivot.xls-1'!AD24)</f>
        <v>1400</v>
      </c>
      <c r="X25" s="209"/>
      <c r="Y25" s="209">
        <f>IF('[1]660-43617-1_Pivot.xls-1'!D24&lt;&gt;"",'[1]660-43617-1_Pivot.xls-1'!D24)</f>
        <v>1300</v>
      </c>
      <c r="Z25" s="209"/>
      <c r="AA25" s="209">
        <f>IF('[1]660-43617-1_Pivot.xls-1'!AF24&lt;&gt;"",'[1]660-43617-1_Pivot.xls-1'!AF24)</f>
        <v>1400</v>
      </c>
      <c r="AB25" s="209"/>
      <c r="AC25" s="209">
        <f>IF('[1]660-43617-1_Pivot.xls-1'!AH24&lt;&gt;"",'[1]660-43617-1_Pivot.xls-1'!AH24)</f>
        <v>1400</v>
      </c>
      <c r="AD25" s="209"/>
      <c r="AE25" s="209">
        <f>IF('[1]660-43617-1_Pivot.xls-1'!AJ24&lt;&gt;"",'[1]660-43617-1_Pivot.xls-1'!AJ24)</f>
        <v>1400</v>
      </c>
      <c r="AF25" s="209"/>
      <c r="AG25" s="209">
        <f>IF('[1]660-43617-1_Pivot.xls-1'!AL24&lt;&gt;"",'[1]660-43617-1_Pivot.xls-1'!AL24)</f>
        <v>1400</v>
      </c>
      <c r="AH25" s="209"/>
      <c r="AI25" s="209">
        <f>IF('[1]660-43617-1_Pivot.xls-1'!H24&lt;&gt;"",'[1]660-43617-1_Pivot.xls-1'!H24)</f>
        <v>1300</v>
      </c>
      <c r="AJ25" s="209"/>
      <c r="AK25" s="209">
        <f>IF('[1]660-43617-1_Pivot.xls-1'!J24&lt;&gt;"",'[1]660-43617-1_Pivot.xls-1'!J24)</f>
        <v>1300</v>
      </c>
      <c r="AL25" s="209"/>
      <c r="AM25" s="209">
        <f>IF('[1]660-43617-1_Pivot.xls-1'!L24&lt;&gt;"",'[1]660-43617-1_Pivot.xls-1'!L24)</f>
        <v>1400</v>
      </c>
      <c r="AN25" s="209"/>
      <c r="AO25" s="209">
        <f>IF('[1]660-43617-1_Pivot.xls-1'!N24&lt;&gt;"",'[1]660-43617-1_Pivot.xls-1'!N24)</f>
        <v>1300</v>
      </c>
      <c r="AP25" s="209"/>
      <c r="AQ25" s="209">
        <f>IF('[1]660-43617-1_Pivot.xls-1'!P24&lt;&gt;"",'[1]660-43617-1_Pivot.xls-1'!P24)</f>
        <v>1300</v>
      </c>
      <c r="AR25" s="209"/>
      <c r="AS25" s="209">
        <f>IF('[1]660-43617-1_Pivot.xls-1'!AN24&lt;&gt;"",'[1]660-43617-1_Pivot.xls-1'!AN24)</f>
        <v>0.14000000000000001</v>
      </c>
      <c r="AT25" s="209"/>
      <c r="AU25" s="209">
        <f>IF('[1]660-43617-1_Pivot.xls-1'!F24&lt;&gt;"",'[1]660-43617-1_Pivot.xls-1'!F24)</f>
        <v>0.02</v>
      </c>
      <c r="AV25" s="209" t="s">
        <v>707</v>
      </c>
    </row>
    <row r="26" spans="1:48" x14ac:dyDescent="0.25">
      <c r="A26" s="202" t="s">
        <v>725</v>
      </c>
      <c r="B26" s="203" t="s">
        <v>700</v>
      </c>
      <c r="C26" s="209">
        <f>IF('[1]660-43617-1_Pivot.xls-1'!D25&lt;&gt;"",'[1]660-43617-1_Pivot.xls-1'!D25)</f>
        <v>430</v>
      </c>
      <c r="D26" s="209"/>
      <c r="E26" s="209">
        <f>IF('[1]660-43617-1_Pivot.xls-1'!AR25&lt;&gt;"",'[1]660-43617-1_Pivot.xls-1'!AR25)</f>
        <v>380</v>
      </c>
      <c r="F26" s="209"/>
      <c r="G26" s="209">
        <f>IF('[1]660-43617-1_Pivot.xls-1'!AT25&lt;&gt;"",'[1]660-43617-1_Pivot.xls-1'!AT25)</f>
        <v>390</v>
      </c>
      <c r="H26" s="209"/>
      <c r="I26" s="209">
        <f>IF('[1]660-43617-1_Pivot.xls-1'!AV25&lt;&gt;"",'[1]660-43617-1_Pivot.xls-1'!AV25)</f>
        <v>400</v>
      </c>
      <c r="J26" s="209"/>
      <c r="K26" s="209">
        <f>IF('[1]660-43617-1_Pivot.xls-1'!R25&lt;&gt;"",'[1]660-43617-1_Pivot.xls-1'!R25)</f>
        <v>400</v>
      </c>
      <c r="L26" s="209"/>
      <c r="M26" s="209">
        <f>IF('[1]660-43617-1_Pivot.xls-1'!T25&lt;&gt;"",'[1]660-43617-1_Pivot.xls-1'!T25)</f>
        <v>430</v>
      </c>
      <c r="N26" s="209"/>
      <c r="O26" s="209">
        <f>IF('[1]660-43617-1_Pivot.xls-1'!V25&lt;&gt;"",'[1]660-43617-1_Pivot.xls-1'!V25)</f>
        <v>430</v>
      </c>
      <c r="P26" s="209"/>
      <c r="Q26" s="209">
        <f>IF('[1]660-43617-1_Pivot.xls-1'!X25&lt;&gt;"",'[1]660-43617-1_Pivot.xls-1'!X25)</f>
        <v>410</v>
      </c>
      <c r="R26" s="209"/>
      <c r="S26" s="209">
        <f>IF('[1]660-43617-1_Pivot.xls-1'!Z25&lt;&gt;"",'[1]660-43617-1_Pivot.xls-1'!Z25)</f>
        <v>0.19</v>
      </c>
      <c r="T26" s="209" t="s">
        <v>707</v>
      </c>
      <c r="U26" s="209">
        <f>IF('[1]660-43617-1_Pivot.xls-1'!AB25&lt;&gt;"",'[1]660-43617-1_Pivot.xls-1'!AB25)</f>
        <v>420</v>
      </c>
      <c r="V26" s="209"/>
      <c r="W26" s="209">
        <f>IF('[1]660-43617-1_Pivot.xls-1'!AD25&lt;&gt;"",'[1]660-43617-1_Pivot.xls-1'!AD25)</f>
        <v>430</v>
      </c>
      <c r="X26" s="209"/>
      <c r="Y26" s="209">
        <f>IF('[1]660-43617-1_Pivot.xls-1'!D25&lt;&gt;"",'[1]660-43617-1_Pivot.xls-1'!D25)</f>
        <v>430</v>
      </c>
      <c r="Z26" s="209"/>
      <c r="AA26" s="209">
        <f>IF('[1]660-43617-1_Pivot.xls-1'!AF25&lt;&gt;"",'[1]660-43617-1_Pivot.xls-1'!AF25)</f>
        <v>440</v>
      </c>
      <c r="AB26" s="209"/>
      <c r="AC26" s="209">
        <f>IF('[1]660-43617-1_Pivot.xls-1'!AH25&lt;&gt;"",'[1]660-43617-1_Pivot.xls-1'!AH25)</f>
        <v>430</v>
      </c>
      <c r="AD26" s="209"/>
      <c r="AE26" s="209">
        <f>IF('[1]660-43617-1_Pivot.xls-1'!AJ25&lt;&gt;"",'[1]660-43617-1_Pivot.xls-1'!AJ25)</f>
        <v>430</v>
      </c>
      <c r="AF26" s="209"/>
      <c r="AG26" s="209">
        <f>IF('[1]660-43617-1_Pivot.xls-1'!AL25&lt;&gt;"",'[1]660-43617-1_Pivot.xls-1'!AL25)</f>
        <v>430</v>
      </c>
      <c r="AH26" s="209"/>
      <c r="AI26" s="209">
        <f>IF('[1]660-43617-1_Pivot.xls-1'!H25&lt;&gt;"",'[1]660-43617-1_Pivot.xls-1'!H25)</f>
        <v>420</v>
      </c>
      <c r="AJ26" s="209"/>
      <c r="AK26" s="209">
        <f>IF('[1]660-43617-1_Pivot.xls-1'!J25&lt;&gt;"",'[1]660-43617-1_Pivot.xls-1'!J25)</f>
        <v>410</v>
      </c>
      <c r="AL26" s="209"/>
      <c r="AM26" s="209">
        <f>IF('[1]660-43617-1_Pivot.xls-1'!L25&lt;&gt;"",'[1]660-43617-1_Pivot.xls-1'!L25)</f>
        <v>420</v>
      </c>
      <c r="AN26" s="209"/>
      <c r="AO26" s="209">
        <f>IF('[1]660-43617-1_Pivot.xls-1'!N25&lt;&gt;"",'[1]660-43617-1_Pivot.xls-1'!N25)</f>
        <v>390</v>
      </c>
      <c r="AP26" s="209"/>
      <c r="AQ26" s="209">
        <f>IF('[1]660-43617-1_Pivot.xls-1'!P25&lt;&gt;"",'[1]660-43617-1_Pivot.xls-1'!P25)</f>
        <v>400</v>
      </c>
      <c r="AR26" s="209"/>
      <c r="AS26" s="209">
        <f>IF('[1]660-43617-1_Pivot.xls-1'!AN25&lt;&gt;"",'[1]660-43617-1_Pivot.xls-1'!AN25)</f>
        <v>0.19</v>
      </c>
      <c r="AT26" s="209" t="s">
        <v>707</v>
      </c>
      <c r="AU26" s="209">
        <f>IF('[1]660-43617-1_Pivot.xls-1'!F25&lt;&gt;"",'[1]660-43617-1_Pivot.xls-1'!F25)</f>
        <v>0.19</v>
      </c>
      <c r="AV26" s="209" t="s">
        <v>707</v>
      </c>
    </row>
    <row r="27" spans="1:48" x14ac:dyDescent="0.25">
      <c r="A27" s="202" t="s">
        <v>726</v>
      </c>
      <c r="B27" s="203" t="s">
        <v>700</v>
      </c>
      <c r="C27" s="209">
        <f>IF('[1]660-43617-1_Pivot.xls-1'!D26&lt;&gt;"",'[1]660-43617-1_Pivot.xls-1'!D26)</f>
        <v>11000</v>
      </c>
      <c r="D27" s="209"/>
      <c r="E27" s="209">
        <f>IF('[1]660-43617-1_Pivot.xls-1'!AR26&lt;&gt;"",'[1]660-43617-1_Pivot.xls-1'!AR26)</f>
        <v>9600</v>
      </c>
      <c r="F27" s="209"/>
      <c r="G27" s="209">
        <f>IF('[1]660-43617-1_Pivot.xls-1'!AT26&lt;&gt;"",'[1]660-43617-1_Pivot.xls-1'!AT26)</f>
        <v>10000</v>
      </c>
      <c r="H27" s="209"/>
      <c r="I27" s="209">
        <f>IF('[1]660-43617-1_Pivot.xls-1'!AV26&lt;&gt;"",'[1]660-43617-1_Pivot.xls-1'!AV26)</f>
        <v>10000</v>
      </c>
      <c r="J27" s="209"/>
      <c r="K27" s="209">
        <f>IF('[1]660-43617-1_Pivot.xls-1'!R26&lt;&gt;"",'[1]660-43617-1_Pivot.xls-1'!R26)</f>
        <v>10000</v>
      </c>
      <c r="L27" s="209"/>
      <c r="M27" s="209">
        <f>IF('[1]660-43617-1_Pivot.xls-1'!T26&lt;&gt;"",'[1]660-43617-1_Pivot.xls-1'!T26)</f>
        <v>11000</v>
      </c>
      <c r="N27" s="209"/>
      <c r="O27" s="209">
        <f>IF('[1]660-43617-1_Pivot.xls-1'!V26&lt;&gt;"",'[1]660-43617-1_Pivot.xls-1'!V26)</f>
        <v>11000</v>
      </c>
      <c r="P27" s="209"/>
      <c r="Q27" s="209">
        <f>IF('[1]660-43617-1_Pivot.xls-1'!X26&lt;&gt;"",'[1]660-43617-1_Pivot.xls-1'!X26)</f>
        <v>11000</v>
      </c>
      <c r="R27" s="209"/>
      <c r="S27" s="209">
        <f>IF('[1]660-43617-1_Pivot.xls-1'!Z26&lt;&gt;"",'[1]660-43617-1_Pivot.xls-1'!Z26)</f>
        <v>0.51</v>
      </c>
      <c r="T27" s="209"/>
      <c r="U27" s="209">
        <f>IF('[1]660-43617-1_Pivot.xls-1'!AB26&lt;&gt;"",'[1]660-43617-1_Pivot.xls-1'!AB26)</f>
        <v>11000</v>
      </c>
      <c r="V27" s="209"/>
      <c r="W27" s="209">
        <f>IF('[1]660-43617-1_Pivot.xls-1'!AD26&lt;&gt;"",'[1]660-43617-1_Pivot.xls-1'!AD26)</f>
        <v>11000</v>
      </c>
      <c r="X27" s="209"/>
      <c r="Y27" s="209">
        <f>IF('[1]660-43617-1_Pivot.xls-1'!D26&lt;&gt;"",'[1]660-43617-1_Pivot.xls-1'!D26)</f>
        <v>11000</v>
      </c>
      <c r="Z27" s="209"/>
      <c r="AA27" s="209">
        <f>IF('[1]660-43617-1_Pivot.xls-1'!AF26&lt;&gt;"",'[1]660-43617-1_Pivot.xls-1'!AF26)</f>
        <v>11000</v>
      </c>
      <c r="AB27" s="209"/>
      <c r="AC27" s="209">
        <f>IF('[1]660-43617-1_Pivot.xls-1'!AH26&lt;&gt;"",'[1]660-43617-1_Pivot.xls-1'!AH26)</f>
        <v>11000</v>
      </c>
      <c r="AD27" s="209"/>
      <c r="AE27" s="209">
        <f>IF('[1]660-43617-1_Pivot.xls-1'!AJ26&lt;&gt;"",'[1]660-43617-1_Pivot.xls-1'!AJ26)</f>
        <v>11000</v>
      </c>
      <c r="AF27" s="209"/>
      <c r="AG27" s="209">
        <f>IF('[1]660-43617-1_Pivot.xls-1'!AL26&lt;&gt;"",'[1]660-43617-1_Pivot.xls-1'!AL26)</f>
        <v>11000</v>
      </c>
      <c r="AH27" s="209"/>
      <c r="AI27" s="209">
        <f>IF('[1]660-43617-1_Pivot.xls-1'!H26&lt;&gt;"",'[1]660-43617-1_Pivot.xls-1'!H26)</f>
        <v>10000</v>
      </c>
      <c r="AJ27" s="209"/>
      <c r="AK27" s="209">
        <f>IF('[1]660-43617-1_Pivot.xls-1'!J26&lt;&gt;"",'[1]660-43617-1_Pivot.xls-1'!J26)</f>
        <v>10000</v>
      </c>
      <c r="AL27" s="209"/>
      <c r="AM27" s="209">
        <f>IF('[1]660-43617-1_Pivot.xls-1'!L26&lt;&gt;"",'[1]660-43617-1_Pivot.xls-1'!L26)</f>
        <v>11000</v>
      </c>
      <c r="AN27" s="209"/>
      <c r="AO27" s="209">
        <f>IF('[1]660-43617-1_Pivot.xls-1'!N26&lt;&gt;"",'[1]660-43617-1_Pivot.xls-1'!N26)</f>
        <v>9800</v>
      </c>
      <c r="AP27" s="209"/>
      <c r="AQ27" s="209">
        <f>IF('[1]660-43617-1_Pivot.xls-1'!P26&lt;&gt;"",'[1]660-43617-1_Pivot.xls-1'!P26)</f>
        <v>9900</v>
      </c>
      <c r="AR27" s="209"/>
      <c r="AS27" s="209">
        <f>IF('[1]660-43617-1_Pivot.xls-1'!AN26&lt;&gt;"",'[1]660-43617-1_Pivot.xls-1'!AN26)</f>
        <v>1.6</v>
      </c>
      <c r="AT27" s="209"/>
      <c r="AU27" s="209">
        <f>IF('[1]660-43617-1_Pivot.xls-1'!F26&lt;&gt;"",'[1]660-43617-1_Pivot.xls-1'!F26)</f>
        <v>0.31</v>
      </c>
      <c r="AV27" s="209" t="s">
        <v>707</v>
      </c>
    </row>
    <row r="28" spans="1:48" x14ac:dyDescent="0.25">
      <c r="A28" s="202" t="s">
        <v>727</v>
      </c>
      <c r="B28" s="203" t="s">
        <v>700</v>
      </c>
      <c r="C28" s="210">
        <f>IF('[1]660-43617-1_Pivot.xls-1'!D22&lt;&gt;"",'[1]660-43617-1_Pivot.xls-1'!D22*0.001)</f>
        <v>4.7</v>
      </c>
      <c r="D28" s="209"/>
      <c r="E28" s="210">
        <f>IF('[1]660-43617-1_Pivot.xls-1'!AR22&lt;&gt;"",'[1]660-43617-1_Pivot.xls-1'!AR22*0.001)</f>
        <v>4.3</v>
      </c>
      <c r="F28" s="209"/>
      <c r="G28" s="210">
        <f>IF('[1]660-43617-1_Pivot.xls-1'!AT22&lt;&gt;"",'[1]660-43617-1_Pivot.xls-1'!AT22*0.001)</f>
        <v>4.6000000000000005</v>
      </c>
      <c r="H28" s="209"/>
      <c r="I28" s="210">
        <f>IF('[1]660-43617-1_Pivot.xls-1'!AV22&lt;&gt;"",'[1]660-43617-1_Pivot.xls-1'!AV22*0.001)</f>
        <v>4.6000000000000005</v>
      </c>
      <c r="J28" s="209"/>
      <c r="K28" s="210">
        <f>IF('[1]660-43617-1_Pivot.xls-1'!R22&lt;&gt;"",'[1]660-43617-1_Pivot.xls-1'!R22*0.001)</f>
        <v>4.4000000000000004</v>
      </c>
      <c r="L28" s="209"/>
      <c r="M28" s="210">
        <f>IF('[1]660-43617-1_Pivot.xls-1'!T22&lt;&gt;"",'[1]660-43617-1_Pivot.xls-1'!T22*0.001)</f>
        <v>4.9000000000000004</v>
      </c>
      <c r="N28" s="209"/>
      <c r="O28" s="210">
        <f>IF('[1]660-43617-1_Pivot.xls-1'!V22&lt;&gt;"",'[1]660-43617-1_Pivot.xls-1'!V22*0.001)</f>
        <v>4.7</v>
      </c>
      <c r="P28" s="209"/>
      <c r="Q28" s="210">
        <f>IF('[1]660-43617-1_Pivot.xls-1'!X22&lt;&gt;"",'[1]660-43617-1_Pivot.xls-1'!X22*0.001)</f>
        <v>4.8</v>
      </c>
      <c r="R28" s="209"/>
      <c r="S28" s="210">
        <f>IF('[1]660-43617-1_Pivot.xls-1'!Z22&lt;&gt;"",'[1]660-43617-1_Pivot.xls-1'!Z22*0.001)</f>
        <v>6.9000000000000006E-2</v>
      </c>
      <c r="T28" s="209"/>
      <c r="U28" s="210">
        <f>IF('[1]660-43617-1_Pivot.xls-1'!AB22&lt;&gt;"",'[1]660-43617-1_Pivot.xls-1'!AB22*0.001)</f>
        <v>4.7</v>
      </c>
      <c r="V28" s="209"/>
      <c r="W28" s="210">
        <f>IF('[1]660-43617-1_Pivot.xls-1'!AD22&lt;&gt;"",'[1]660-43617-1_Pivot.xls-1'!AD22*0.001)</f>
        <v>4.9000000000000004</v>
      </c>
      <c r="X28" s="209"/>
      <c r="Y28" s="210">
        <f>IF('[1]660-43617-1_Pivot.xls-1'!D22&lt;&gt;"",'[1]660-43617-1_Pivot.xls-1'!D22*0.001)</f>
        <v>4.7</v>
      </c>
      <c r="Z28" s="209"/>
      <c r="AA28" s="210">
        <f>IF('[1]660-43617-1_Pivot.xls-1'!AF22&lt;&gt;"",'[1]660-43617-1_Pivot.xls-1'!AF22*0.001)</f>
        <v>5</v>
      </c>
      <c r="AB28" s="209"/>
      <c r="AC28" s="210">
        <f>IF('[1]660-43617-1_Pivot.xls-1'!AH22&lt;&gt;"",'[1]660-43617-1_Pivot.xls-1'!AH22*0.001)</f>
        <v>4.8</v>
      </c>
      <c r="AD28" s="209"/>
      <c r="AE28" s="210">
        <f>IF('[1]660-43617-1_Pivot.xls-1'!AJ22&lt;&gt;"",'[1]660-43617-1_Pivot.xls-1'!AJ22*0.001)</f>
        <v>4.8</v>
      </c>
      <c r="AF28" s="209"/>
      <c r="AG28" s="210">
        <f>IF('[1]660-43617-1_Pivot.xls-1'!AL22&lt;&gt;"",'[1]660-43617-1_Pivot.xls-1'!AL22*0.001)</f>
        <v>4.7</v>
      </c>
      <c r="AH28" s="209"/>
      <c r="AI28" s="210">
        <f>IF('[1]660-43617-1_Pivot.xls-1'!H22&lt;&gt;"",'[1]660-43617-1_Pivot.xls-1'!H22*0.001)</f>
        <v>4.7</v>
      </c>
      <c r="AJ28" s="209"/>
      <c r="AK28" s="210">
        <f>IF('[1]660-43617-1_Pivot.xls-1'!J22&lt;&gt;"",'[1]660-43617-1_Pivot.xls-1'!J22*0.001)</f>
        <v>4.5</v>
      </c>
      <c r="AL28" s="209"/>
      <c r="AM28" s="210">
        <f>IF('[1]660-43617-1_Pivot.xls-1'!L22&lt;&gt;"",'[1]660-43617-1_Pivot.xls-1'!L22*0.001)</f>
        <v>4.6000000000000005</v>
      </c>
      <c r="AN28" s="209"/>
      <c r="AO28" s="210">
        <f>IF('[1]660-43617-1_Pivot.xls-1'!N22&lt;&gt;"",'[1]660-43617-1_Pivot.xls-1'!N22*0.001)</f>
        <v>4.4000000000000004</v>
      </c>
      <c r="AP28" s="209"/>
      <c r="AQ28" s="210">
        <f>IF('[1]660-43617-1_Pivot.xls-1'!P22&lt;&gt;"",'[1]660-43617-1_Pivot.xls-1'!P22*0.001)</f>
        <v>4.3</v>
      </c>
      <c r="AR28" s="209"/>
      <c r="AS28" s="210">
        <f>IF('[1]660-43617-1_Pivot.xls-1'!AN22&lt;&gt;"",'[1]660-43617-1_Pivot.xls-1'!AN22*0.001)</f>
        <v>6.2E-2</v>
      </c>
      <c r="AT28" s="209"/>
      <c r="AU28" s="210">
        <f>IF('[1]660-43617-1_Pivot.xls-1'!F22&lt;&gt;"",'[1]660-43617-1_Pivot.xls-1'!F22*0.001)</f>
        <v>6.3E-2</v>
      </c>
      <c r="AV28" s="209"/>
    </row>
    <row r="29" spans="1:48" x14ac:dyDescent="0.25">
      <c r="A29" s="202" t="s">
        <v>728</v>
      </c>
      <c r="B29" s="203" t="s">
        <v>700</v>
      </c>
      <c r="C29" s="209">
        <f>IF('[1]660-43617-1_Pivot.xls-1'!D27&lt;&gt;"",'[1]660-43617-1_Pivot.xls-1'!D27*0.001)</f>
        <v>8.1</v>
      </c>
      <c r="D29" s="209"/>
      <c r="E29" s="209">
        <f>IF('[1]660-43617-1_Pivot.xls-1'!AR27&lt;&gt;"",'[1]660-43617-1_Pivot.xls-1'!AR27*0.001)</f>
        <v>7.2</v>
      </c>
      <c r="F29" s="209"/>
      <c r="G29" s="209">
        <f>IF('[1]660-43617-1_Pivot.xls-1'!AT27&lt;&gt;"",'[1]660-43617-1_Pivot.xls-1'!AT27*0.001)</f>
        <v>7.4</v>
      </c>
      <c r="H29" s="209"/>
      <c r="I29" s="209">
        <f>IF('[1]660-43617-1_Pivot.xls-1'!AV27&lt;&gt;"",'[1]660-43617-1_Pivot.xls-1'!AV27*0.001)</f>
        <v>7.4</v>
      </c>
      <c r="J29" s="209"/>
      <c r="K29" s="209">
        <f>IF('[1]660-43617-1_Pivot.xls-1'!R27&lt;&gt;"",'[1]660-43617-1_Pivot.xls-1'!R27*0.001)</f>
        <v>7.6000000000000005</v>
      </c>
      <c r="L29" s="209"/>
      <c r="M29" s="209">
        <f>IF('[1]660-43617-1_Pivot.xls-1'!T27&lt;&gt;"",'[1]660-43617-1_Pivot.xls-1'!T27*0.001)</f>
        <v>8.3000000000000007</v>
      </c>
      <c r="N29" s="209"/>
      <c r="O29" s="209">
        <f>IF('[1]660-43617-1_Pivot.xls-1'!V27&lt;&gt;"",'[1]660-43617-1_Pivot.xls-1'!V27*0.001)</f>
        <v>8.7000000000000011</v>
      </c>
      <c r="P29" s="209"/>
      <c r="Q29" s="209">
        <f>IF('[1]660-43617-1_Pivot.xls-1'!X27&lt;&gt;"",'[1]660-43617-1_Pivot.xls-1'!X27*0.001)</f>
        <v>7.9</v>
      </c>
      <c r="R29" s="209"/>
      <c r="S29" s="209">
        <f>IF('[1]660-43617-1_Pivot.xls-1'!Z27&lt;&gt;"",'[1]660-43617-1_Pivot.xls-1'!Z27*0.001)</f>
        <v>1.6999999999999999E-3</v>
      </c>
      <c r="T29" s="209" t="s">
        <v>708</v>
      </c>
      <c r="U29" s="209">
        <f>IF('[1]660-43617-1_Pivot.xls-1'!AB27&lt;&gt;"",'[1]660-43617-1_Pivot.xls-1'!AB27*0.001)</f>
        <v>7.8</v>
      </c>
      <c r="V29" s="209"/>
      <c r="W29" s="209">
        <f>IF('[1]660-43617-1_Pivot.xls-1'!AD27&lt;&gt;"",'[1]660-43617-1_Pivot.xls-1'!AD27*0.001)</f>
        <v>8.4</v>
      </c>
      <c r="X29" s="209"/>
      <c r="Y29" s="209">
        <f>IF('[1]660-43617-1_Pivot.xls-1'!D27&lt;&gt;"",'[1]660-43617-1_Pivot.xls-1'!D27*0.001)</f>
        <v>8.1</v>
      </c>
      <c r="Z29" s="209"/>
      <c r="AA29" s="209">
        <f>IF('[1]660-43617-1_Pivot.xls-1'!AF27&lt;&gt;"",'[1]660-43617-1_Pivot.xls-1'!AF27*0.001)</f>
        <v>8.4</v>
      </c>
      <c r="AB29" s="209"/>
      <c r="AC29" s="209">
        <f>IF('[1]660-43617-1_Pivot.xls-1'!AH27&lt;&gt;"",'[1]660-43617-1_Pivot.xls-1'!AH27*0.001)</f>
        <v>8.3000000000000007</v>
      </c>
      <c r="AD29" s="209"/>
      <c r="AE29" s="209">
        <f>IF('[1]660-43617-1_Pivot.xls-1'!AJ27&lt;&gt;"",'[1]660-43617-1_Pivot.xls-1'!AJ27*0.001)</f>
        <v>8.4</v>
      </c>
      <c r="AF29" s="209"/>
      <c r="AG29" s="209">
        <f>IF('[1]660-43617-1_Pivot.xls-1'!AL27&lt;&gt;"",'[1]660-43617-1_Pivot.xls-1'!AL27*0.001)</f>
        <v>8.3000000000000007</v>
      </c>
      <c r="AH29" s="209"/>
      <c r="AI29" s="209">
        <f>IF('[1]660-43617-1_Pivot.xls-1'!H27&lt;&gt;"",'[1]660-43617-1_Pivot.xls-1'!H27*0.001)</f>
        <v>8.6</v>
      </c>
      <c r="AJ29" s="209"/>
      <c r="AK29" s="209">
        <f>IF('[1]660-43617-1_Pivot.xls-1'!J27&lt;&gt;"",'[1]660-43617-1_Pivot.xls-1'!J27*0.001)</f>
        <v>7.9</v>
      </c>
      <c r="AL29" s="209"/>
      <c r="AM29" s="209">
        <f>IF('[1]660-43617-1_Pivot.xls-1'!L27&lt;&gt;"",'[1]660-43617-1_Pivot.xls-1'!L27*0.001)</f>
        <v>8</v>
      </c>
      <c r="AN29" s="209"/>
      <c r="AO29" s="209">
        <f>IF('[1]660-43617-1_Pivot.xls-1'!N27&lt;&gt;"",'[1]660-43617-1_Pivot.xls-1'!N27*0.001)</f>
        <v>8.3000000000000007</v>
      </c>
      <c r="AP29" s="209"/>
      <c r="AQ29" s="209">
        <f>IF('[1]660-43617-1_Pivot.xls-1'!P27&lt;&gt;"",'[1]660-43617-1_Pivot.xls-1'!P27*0.001)</f>
        <v>7.8</v>
      </c>
      <c r="AR29" s="209"/>
      <c r="AS29" s="209">
        <f>IF('[1]660-43617-1_Pivot.xls-1'!AN27&lt;&gt;"",'[1]660-43617-1_Pivot.xls-1'!AN27*0.001)</f>
        <v>2.2000000000000001E-3</v>
      </c>
      <c r="AT29" s="209" t="s">
        <v>708</v>
      </c>
      <c r="AU29" s="209">
        <f>IF('[1]660-43617-1_Pivot.xls-1'!F27&lt;&gt;"",'[1]660-43617-1_Pivot.xls-1'!F27*0.001)</f>
        <v>1E-3</v>
      </c>
      <c r="AV29" s="209" t="s">
        <v>707</v>
      </c>
    </row>
    <row r="30" spans="1:48" x14ac:dyDescent="0.25">
      <c r="A30" s="202" t="s">
        <v>729</v>
      </c>
      <c r="B30" s="203" t="s">
        <v>700</v>
      </c>
      <c r="C30" s="208"/>
      <c r="D30" s="208"/>
      <c r="E30" s="208"/>
      <c r="F30" s="208"/>
      <c r="G30" s="208"/>
      <c r="H30" s="208"/>
      <c r="I30" s="208"/>
      <c r="J30" s="208"/>
      <c r="K30" s="203"/>
      <c r="L30" s="203"/>
      <c r="M30" s="203"/>
      <c r="N30" s="203"/>
      <c r="O30" s="203"/>
      <c r="P30" s="203"/>
      <c r="Q30" s="203"/>
      <c r="R30" s="203"/>
      <c r="S30" s="208"/>
      <c r="T30" s="208"/>
      <c r="U30" s="203"/>
      <c r="V30" s="203"/>
      <c r="W30" s="203"/>
      <c r="X30" s="203"/>
      <c r="Y30" s="203"/>
      <c r="Z30" s="203"/>
      <c r="AA30" s="208"/>
      <c r="AB30" s="208"/>
      <c r="AC30" s="203"/>
      <c r="AD30" s="203"/>
      <c r="AE30" s="203"/>
      <c r="AF30" s="203"/>
      <c r="AG30" s="203"/>
      <c r="AH30" s="203"/>
      <c r="AI30" s="208"/>
      <c r="AJ30" s="208"/>
      <c r="AK30" s="203"/>
      <c r="AL30" s="203"/>
      <c r="AM30" s="203"/>
      <c r="AN30" s="203"/>
      <c r="AO30" s="208"/>
      <c r="AP30" s="208"/>
      <c r="AQ30" s="208"/>
      <c r="AR30" s="208"/>
      <c r="AS30" s="203"/>
      <c r="AT30" s="203"/>
      <c r="AU30" s="203"/>
      <c r="AV30" s="203"/>
    </row>
    <row r="31" spans="1:48" x14ac:dyDescent="0.25">
      <c r="A31" s="202" t="s">
        <v>730</v>
      </c>
      <c r="B31" s="203" t="s">
        <v>700</v>
      </c>
      <c r="C31" s="208"/>
      <c r="D31" s="208"/>
      <c r="E31" s="208"/>
      <c r="F31" s="208"/>
      <c r="G31" s="208"/>
      <c r="H31" s="208"/>
      <c r="I31" s="208"/>
      <c r="J31" s="208"/>
      <c r="K31" s="203"/>
      <c r="L31" s="203"/>
      <c r="M31" s="203"/>
      <c r="N31" s="203"/>
      <c r="O31" s="203"/>
      <c r="P31" s="203"/>
      <c r="Q31" s="203"/>
      <c r="R31" s="203"/>
      <c r="S31" s="208"/>
      <c r="T31" s="208"/>
      <c r="U31" s="203"/>
      <c r="V31" s="203"/>
      <c r="W31" s="203"/>
      <c r="X31" s="203"/>
      <c r="Y31" s="203"/>
      <c r="Z31" s="203"/>
      <c r="AA31" s="208"/>
      <c r="AB31" s="208"/>
      <c r="AC31" s="203"/>
      <c r="AD31" s="203"/>
      <c r="AE31" s="203"/>
      <c r="AF31" s="203"/>
      <c r="AG31" s="203"/>
      <c r="AH31" s="203"/>
      <c r="AI31" s="208"/>
      <c r="AJ31" s="208"/>
      <c r="AK31" s="203"/>
      <c r="AL31" s="203"/>
      <c r="AM31" s="203"/>
      <c r="AN31" s="203"/>
      <c r="AO31" s="208"/>
      <c r="AP31" s="208"/>
      <c r="AQ31" s="208"/>
      <c r="AR31" s="208"/>
      <c r="AS31" s="203"/>
      <c r="AT31" s="203"/>
      <c r="AU31" s="203"/>
      <c r="AV31" s="203"/>
    </row>
    <row r="32" spans="1:48" x14ac:dyDescent="0.25">
      <c r="A32" s="202" t="s">
        <v>731</v>
      </c>
      <c r="B32" s="203" t="s">
        <v>700</v>
      </c>
      <c r="C32" s="209">
        <f>IF('[1]660-43617-1_Pivot.xls-1'!D11&lt;&gt;"",'[1]660-43617-1_Pivot.xls-1'!D11)</f>
        <v>73</v>
      </c>
      <c r="D32" s="209"/>
      <c r="E32" s="209">
        <f>IF('[1]660-43617-1_Pivot.xls-1'!AR11&lt;&gt;"",'[1]660-43617-1_Pivot.xls-1'!AR11)</f>
        <v>69</v>
      </c>
      <c r="F32" s="209"/>
      <c r="G32" s="209">
        <f>IF('[1]660-43617-1_Pivot.xls-1'!AT11&lt;&gt;"",'[1]660-43617-1_Pivot.xls-1'!AT11)</f>
        <v>75</v>
      </c>
      <c r="H32" s="209"/>
      <c r="I32" s="209">
        <f>IF('[1]660-43617-1_Pivot.xls-1'!AV11&lt;&gt;"",'[1]660-43617-1_Pivot.xls-1'!AV11)</f>
        <v>75</v>
      </c>
      <c r="J32" s="209"/>
      <c r="K32" s="209">
        <f>IF('[1]660-43617-1_Pivot.xls-1'!R11&lt;&gt;"",'[1]660-43617-1_Pivot.xls-1'!R11)</f>
        <v>72</v>
      </c>
      <c r="L32" s="209" t="s">
        <v>732</v>
      </c>
      <c r="M32" s="209">
        <f>IF('[1]660-43617-1_Pivot.xls-1'!T11&lt;&gt;"",'[1]660-43617-1_Pivot.xls-1'!T11)</f>
        <v>76</v>
      </c>
      <c r="N32" s="209"/>
      <c r="O32" s="209">
        <f>IF('[1]660-43617-1_Pivot.xls-1'!V11&lt;&gt;"",'[1]660-43617-1_Pivot.xls-1'!V11)</f>
        <v>68</v>
      </c>
      <c r="P32" s="209"/>
      <c r="Q32" s="209">
        <f>IF('[1]660-43617-1_Pivot.xls-1'!X11&lt;&gt;"",'[1]660-43617-1_Pivot.xls-1'!X11)</f>
        <v>73</v>
      </c>
      <c r="R32" s="209"/>
      <c r="S32" s="209">
        <f>IF('[1]660-43617-1_Pivot.xls-1'!Z11&lt;&gt;"",'[1]660-43617-1_Pivot.xls-1'!Z11)</f>
        <v>2.7E-2</v>
      </c>
      <c r="T32" s="209" t="s">
        <v>707</v>
      </c>
      <c r="U32" s="209">
        <f>IF('[1]660-43617-1_Pivot.xls-1'!AB11&lt;&gt;"",'[1]660-43617-1_Pivot.xls-1'!AB11)</f>
        <v>76</v>
      </c>
      <c r="V32" s="209"/>
      <c r="W32" s="209">
        <f>IF('[1]660-43617-1_Pivot.xls-1'!AD11&lt;&gt;"",'[1]660-43617-1_Pivot.xls-1'!AD11)</f>
        <v>66</v>
      </c>
      <c r="X32" s="209"/>
      <c r="Y32" s="209">
        <f>IF('[1]660-43617-1_Pivot.xls-1'!D11&lt;&gt;"",'[1]660-43617-1_Pivot.xls-1'!D11)</f>
        <v>73</v>
      </c>
      <c r="Z32" s="209"/>
      <c r="AA32" s="209">
        <f>IF('[1]660-43617-1_Pivot.xls-1'!AF11&lt;&gt;"",'[1]660-43617-1_Pivot.xls-1'!AF11)</f>
        <v>74</v>
      </c>
      <c r="AB32" s="209"/>
      <c r="AC32" s="209">
        <f>IF('[1]660-43617-1_Pivot.xls-1'!AH11&lt;&gt;"",'[1]660-43617-1_Pivot.xls-1'!AH11)</f>
        <v>66</v>
      </c>
      <c r="AD32" s="209"/>
      <c r="AE32" s="209">
        <f>IF('[1]660-43617-1_Pivot.xls-1'!AJ11&lt;&gt;"",'[1]660-43617-1_Pivot.xls-1'!AJ11)</f>
        <v>68</v>
      </c>
      <c r="AF32" s="209"/>
      <c r="AG32" s="209">
        <f>IF('[1]660-43617-1_Pivot.xls-1'!AL11&lt;&gt;"",'[1]660-43617-1_Pivot.xls-1'!AL11)</f>
        <v>70</v>
      </c>
      <c r="AH32" s="209"/>
      <c r="AI32" s="209">
        <f>IF('[1]660-43617-1_Pivot.xls-1'!H11&lt;&gt;"",'[1]660-43617-1_Pivot.xls-1'!H11)</f>
        <v>69</v>
      </c>
      <c r="AJ32" s="209"/>
      <c r="AK32" s="209">
        <f>IF('[1]660-43617-1_Pivot.xls-1'!J11&lt;&gt;"",'[1]660-43617-1_Pivot.xls-1'!J11)</f>
        <v>72</v>
      </c>
      <c r="AL32" s="209"/>
      <c r="AM32" s="209">
        <f>IF('[1]660-43617-1_Pivot.xls-1'!L11&lt;&gt;"",'[1]660-43617-1_Pivot.xls-1'!L11)</f>
        <v>73</v>
      </c>
      <c r="AN32" s="209"/>
      <c r="AO32" s="209">
        <f>IF('[1]660-43617-1_Pivot.xls-1'!N11&lt;&gt;"",'[1]660-43617-1_Pivot.xls-1'!N11)</f>
        <v>75</v>
      </c>
      <c r="AP32" s="209"/>
      <c r="AQ32" s="209">
        <f>IF('[1]660-43617-1_Pivot.xls-1'!P11&lt;&gt;"",'[1]660-43617-1_Pivot.xls-1'!P11)</f>
        <v>0.68</v>
      </c>
      <c r="AR32" s="209"/>
      <c r="AS32" s="209">
        <f>IF('[1]660-43617-1_Pivot.xls-1'!AN11&lt;&gt;"",'[1]660-43617-1_Pivot.xls-1'!AN11)</f>
        <v>2.7E-2</v>
      </c>
      <c r="AT32" s="209" t="s">
        <v>707</v>
      </c>
      <c r="AU32" s="209">
        <f>IF('[1]660-43617-1_Pivot.xls-1'!F11&lt;&gt;"",'[1]660-43617-1_Pivot.xls-1'!F11)</f>
        <v>2.7E-2</v>
      </c>
      <c r="AV32" s="209" t="s">
        <v>707</v>
      </c>
    </row>
    <row r="33" spans="1:48" x14ac:dyDescent="0.25">
      <c r="A33" s="202" t="s">
        <v>733</v>
      </c>
      <c r="B33" s="203" t="s">
        <v>700</v>
      </c>
      <c r="C33" s="209">
        <f>IF('[1]660-43617-1_Pivot.xls-1'!D12&lt;&gt;"",'[1]660-43617-1_Pivot.xls-1'!D12)</f>
        <v>20000</v>
      </c>
      <c r="D33" s="209" t="s">
        <v>734</v>
      </c>
      <c r="E33" s="209">
        <f>IF('[1]660-43617-1_Pivot.xls-1'!AR12&lt;&gt;"",'[1]660-43617-1_Pivot.xls-1'!AR12)</f>
        <v>20000</v>
      </c>
      <c r="F33" s="209" t="s">
        <v>734</v>
      </c>
      <c r="G33" s="209">
        <f>IF('[1]660-43617-1_Pivot.xls-1'!AT12&lt;&gt;"",'[1]660-43617-1_Pivot.xls-1'!AT12)</f>
        <v>20000</v>
      </c>
      <c r="H33" s="209" t="s">
        <v>734</v>
      </c>
      <c r="I33" s="209">
        <f>IF('[1]660-43617-1_Pivot.xls-1'!AV12&lt;&gt;"",'[1]660-43617-1_Pivot.xls-1'!AV12)</f>
        <v>20000</v>
      </c>
      <c r="J33" s="209" t="s">
        <v>734</v>
      </c>
      <c r="K33" s="209">
        <f>IF('[1]660-43617-1_Pivot.xls-1'!R12&lt;&gt;"",'[1]660-43617-1_Pivot.xls-1'!R12)</f>
        <v>19000</v>
      </c>
      <c r="L33" s="209" t="s">
        <v>734</v>
      </c>
      <c r="M33" s="209">
        <f>IF('[1]660-43617-1_Pivot.xls-1'!T12&lt;&gt;"",'[1]660-43617-1_Pivot.xls-1'!T12)</f>
        <v>19000</v>
      </c>
      <c r="N33" s="209" t="s">
        <v>734</v>
      </c>
      <c r="O33" s="209">
        <f>IF('[1]660-43617-1_Pivot.xls-1'!V12&lt;&gt;"",'[1]660-43617-1_Pivot.xls-1'!V12)</f>
        <v>19000</v>
      </c>
      <c r="P33" s="209" t="s">
        <v>734</v>
      </c>
      <c r="Q33" s="209">
        <f>IF('[1]660-43617-1_Pivot.xls-1'!X12&lt;&gt;"",'[1]660-43617-1_Pivot.xls-1'!X12)</f>
        <v>19000</v>
      </c>
      <c r="R33" s="209" t="s">
        <v>734</v>
      </c>
      <c r="S33" s="209">
        <f>IF('[1]660-43617-1_Pivot.xls-1'!Z12&lt;&gt;"",'[1]660-43617-1_Pivot.xls-1'!Z12)</f>
        <v>0.45</v>
      </c>
      <c r="T33" s="209" t="s">
        <v>708</v>
      </c>
      <c r="U33" s="209">
        <f>IF('[1]660-43617-1_Pivot.xls-1'!AB12&lt;&gt;"",'[1]660-43617-1_Pivot.xls-1'!AB12)</f>
        <v>22000</v>
      </c>
      <c r="V33" s="209" t="s">
        <v>734</v>
      </c>
      <c r="W33" s="209">
        <f>IF('[1]660-43617-1_Pivot.xls-1'!AD12&lt;&gt;"",'[1]660-43617-1_Pivot.xls-1'!AD12)</f>
        <v>20000</v>
      </c>
      <c r="X33" s="209" t="s">
        <v>734</v>
      </c>
      <c r="Y33" s="209">
        <f>IF('[1]660-43617-1_Pivot.xls-1'!D12&lt;&gt;"",'[1]660-43617-1_Pivot.xls-1'!D12)</f>
        <v>20000</v>
      </c>
      <c r="Z33" s="209"/>
      <c r="AA33" s="209">
        <f>IF('[1]660-43617-1_Pivot.xls-1'!AF12&lt;&gt;"",'[1]660-43617-1_Pivot.xls-1'!AF12)</f>
        <v>21000</v>
      </c>
      <c r="AB33" s="209" t="s">
        <v>734</v>
      </c>
      <c r="AC33" s="209">
        <f>IF('[1]660-43617-1_Pivot.xls-1'!AH12&lt;&gt;"",'[1]660-43617-1_Pivot.xls-1'!AH12)</f>
        <v>20000</v>
      </c>
      <c r="AD33" s="209" t="s">
        <v>734</v>
      </c>
      <c r="AE33" s="209">
        <f>IF('[1]660-43617-1_Pivot.xls-1'!AJ12&lt;&gt;"",'[1]660-43617-1_Pivot.xls-1'!AJ12)</f>
        <v>19000</v>
      </c>
      <c r="AF33" s="209" t="s">
        <v>734</v>
      </c>
      <c r="AG33" s="209">
        <f>IF('[1]660-43617-1_Pivot.xls-1'!AL12&lt;&gt;"",'[1]660-43617-1_Pivot.xls-1'!AL12)</f>
        <v>19000</v>
      </c>
      <c r="AH33" s="209" t="s">
        <v>734</v>
      </c>
      <c r="AI33" s="209">
        <f>IF('[1]660-43617-1_Pivot.xls-1'!H12&lt;&gt;"",'[1]660-43617-1_Pivot.xls-1'!H12)</f>
        <v>19000</v>
      </c>
      <c r="AJ33" s="209"/>
      <c r="AK33" s="209">
        <f>IF('[1]660-43617-1_Pivot.xls-1'!J12&lt;&gt;"",'[1]660-43617-1_Pivot.xls-1'!J12)</f>
        <v>18000</v>
      </c>
      <c r="AL33" s="209"/>
      <c r="AM33" s="209">
        <f>IF('[1]660-43617-1_Pivot.xls-1'!L12&lt;&gt;"",'[1]660-43617-1_Pivot.xls-1'!L12)</f>
        <v>19000</v>
      </c>
      <c r="AN33" s="209"/>
      <c r="AO33" s="209">
        <f>IF('[1]660-43617-1_Pivot.xls-1'!N12&lt;&gt;"",'[1]660-43617-1_Pivot.xls-1'!N12)</f>
        <v>18000</v>
      </c>
      <c r="AP33" s="209"/>
      <c r="AQ33" s="209">
        <f>IF('[1]660-43617-1_Pivot.xls-1'!P12&lt;&gt;"",'[1]660-43617-1_Pivot.xls-1'!P12)</f>
        <v>18000</v>
      </c>
      <c r="AR33" s="209"/>
      <c r="AS33" s="209">
        <f>IF('[1]660-43617-1_Pivot.xls-1'!AN12&lt;&gt;"",'[1]660-43617-1_Pivot.xls-1'!AN12)</f>
        <v>0.37</v>
      </c>
      <c r="AT33" s="209" t="s">
        <v>708</v>
      </c>
      <c r="AU33" s="209">
        <f>IF('[1]660-43617-1_Pivot.xls-1'!F12&lt;&gt;"",'[1]660-43617-1_Pivot.xls-1'!F12)</f>
        <v>0.31</v>
      </c>
      <c r="AV33" s="209" t="s">
        <v>708</v>
      </c>
    </row>
    <row r="34" spans="1:48" x14ac:dyDescent="0.25">
      <c r="A34" s="202" t="s">
        <v>735</v>
      </c>
      <c r="B34" s="203" t="s">
        <v>700</v>
      </c>
      <c r="C34" s="209">
        <f>IF('[1]660-43617-1_Pivot.xls-1'!D13&lt;&gt;"",'[1]660-43617-1_Pivot.xls-1'!D13)</f>
        <v>0.71</v>
      </c>
      <c r="D34" s="209" t="s">
        <v>708</v>
      </c>
      <c r="E34" s="209">
        <f>IF('[1]660-43617-1_Pivot.xls-1'!AR13&lt;&gt;"",'[1]660-43617-1_Pivot.xls-1'!AR13)</f>
        <v>0.87</v>
      </c>
      <c r="F34" s="209" t="s">
        <v>708</v>
      </c>
      <c r="G34" s="209">
        <f>IF('[1]660-43617-1_Pivot.xls-1'!AT13&lt;&gt;"",'[1]660-43617-1_Pivot.xls-1'!AT13)</f>
        <v>0.76</v>
      </c>
      <c r="H34" s="209" t="s">
        <v>708</v>
      </c>
      <c r="I34" s="209">
        <f>IF('[1]660-43617-1_Pivot.xls-1'!AV13&lt;&gt;"",'[1]660-43617-1_Pivot.xls-1'!AV13)</f>
        <v>0.75</v>
      </c>
      <c r="J34" s="209" t="s">
        <v>708</v>
      </c>
      <c r="K34" s="209">
        <f>IF('[1]660-43617-1_Pivot.xls-1'!R13&lt;&gt;"",'[1]660-43617-1_Pivot.xls-1'!R13)</f>
        <v>0.78</v>
      </c>
      <c r="L34" s="209" t="s">
        <v>708</v>
      </c>
      <c r="M34" s="209">
        <f>IF('[1]660-43617-1_Pivot.xls-1'!T13&lt;&gt;"",'[1]660-43617-1_Pivot.xls-1'!T13)</f>
        <v>0.72</v>
      </c>
      <c r="N34" s="209" t="s">
        <v>708</v>
      </c>
      <c r="O34" s="209">
        <f>IF('[1]660-43617-1_Pivot.xls-1'!V13&lt;&gt;"",'[1]660-43617-1_Pivot.xls-1'!V13)</f>
        <v>0.66</v>
      </c>
      <c r="P34" s="209" t="s">
        <v>708</v>
      </c>
      <c r="Q34" s="209">
        <f>IF('[1]660-43617-1_Pivot.xls-1'!X13&lt;&gt;"",'[1]660-43617-1_Pivot.xls-1'!X13)</f>
        <v>0.82</v>
      </c>
      <c r="R34" s="209" t="s">
        <v>708</v>
      </c>
      <c r="S34" s="209">
        <f>IF('[1]660-43617-1_Pivot.xls-1'!Z13&lt;&gt;"",'[1]660-43617-1_Pivot.xls-1'!Z13)</f>
        <v>0.02</v>
      </c>
      <c r="T34" s="209" t="s">
        <v>707</v>
      </c>
      <c r="U34" s="209">
        <f>IF('[1]660-43617-1_Pivot.xls-1'!AB13&lt;&gt;"",'[1]660-43617-1_Pivot.xls-1'!AB13)</f>
        <v>0.76</v>
      </c>
      <c r="V34" s="209" t="s">
        <v>708</v>
      </c>
      <c r="W34" s="209">
        <f>IF('[1]660-43617-1_Pivot.xls-1'!AD13&lt;&gt;"",'[1]660-43617-1_Pivot.xls-1'!AD13)</f>
        <v>0.76</v>
      </c>
      <c r="X34" s="209" t="s">
        <v>708</v>
      </c>
      <c r="Y34" s="209">
        <f>IF('[1]660-43617-1_Pivot.xls-1'!D13&lt;&gt;"",'[1]660-43617-1_Pivot.xls-1'!D13)</f>
        <v>0.71</v>
      </c>
      <c r="Z34" s="209" t="s">
        <v>708</v>
      </c>
      <c r="AA34" s="209">
        <f>IF('[1]660-43617-1_Pivot.xls-1'!AF13&lt;&gt;"",'[1]660-43617-1_Pivot.xls-1'!AF13)</f>
        <v>0.69</v>
      </c>
      <c r="AB34" s="209" t="s">
        <v>708</v>
      </c>
      <c r="AC34" s="209">
        <f>IF('[1]660-43617-1_Pivot.xls-1'!AH13&lt;&gt;"",'[1]660-43617-1_Pivot.xls-1'!AH13)</f>
        <v>0.63</v>
      </c>
      <c r="AD34" s="209" t="s">
        <v>708</v>
      </c>
      <c r="AE34" s="209">
        <f>IF('[1]660-43617-1_Pivot.xls-1'!AJ13&lt;&gt;"",'[1]660-43617-1_Pivot.xls-1'!AJ13)</f>
        <v>0.63</v>
      </c>
      <c r="AF34" s="209" t="s">
        <v>708</v>
      </c>
      <c r="AG34" s="209">
        <f>IF('[1]660-43617-1_Pivot.xls-1'!AL13&lt;&gt;"",'[1]660-43617-1_Pivot.xls-1'!AL13)</f>
        <v>0.71</v>
      </c>
      <c r="AH34" s="209" t="s">
        <v>708</v>
      </c>
      <c r="AI34" s="209">
        <f>IF('[1]660-43617-1_Pivot.xls-1'!H13&lt;&gt;"",'[1]660-43617-1_Pivot.xls-1'!H13)</f>
        <v>0.72</v>
      </c>
      <c r="AJ34" s="209" t="s">
        <v>708</v>
      </c>
      <c r="AK34" s="209">
        <f>IF('[1]660-43617-1_Pivot.xls-1'!J13&lt;&gt;"",'[1]660-43617-1_Pivot.xls-1'!J13)</f>
        <v>0.59</v>
      </c>
      <c r="AL34" s="209" t="s">
        <v>708</v>
      </c>
      <c r="AM34" s="209">
        <f>IF('[1]660-43617-1_Pivot.xls-1'!L13&lt;&gt;"",'[1]660-43617-1_Pivot.xls-1'!L13)</f>
        <v>0.9</v>
      </c>
      <c r="AN34" s="209" t="s">
        <v>708</v>
      </c>
      <c r="AO34" s="209">
        <f>IF('[1]660-43617-1_Pivot.xls-1'!N13&lt;&gt;"",'[1]660-43617-1_Pivot.xls-1'!N13)</f>
        <v>0.4</v>
      </c>
      <c r="AP34" s="209" t="s">
        <v>707</v>
      </c>
      <c r="AQ34" s="209">
        <f>IF('[1]660-43617-1_Pivot.xls-1'!P13&lt;&gt;"",'[1]660-43617-1_Pivot.xls-1'!P13)</f>
        <v>0.65</v>
      </c>
      <c r="AR34" s="209" t="s">
        <v>708</v>
      </c>
      <c r="AS34" s="209">
        <f>IF('[1]660-43617-1_Pivot.xls-1'!AN13&lt;&gt;"",'[1]660-43617-1_Pivot.xls-1'!AN13)</f>
        <v>0.02</v>
      </c>
      <c r="AT34" s="209" t="s">
        <v>707</v>
      </c>
      <c r="AU34" s="209">
        <f>IF('[1]660-43617-1_Pivot.xls-1'!F13&lt;&gt;"",'[1]660-43617-1_Pivot.xls-1'!F13)</f>
        <v>0.02</v>
      </c>
      <c r="AV34" s="209" t="s">
        <v>707</v>
      </c>
    </row>
    <row r="35" spans="1:48" x14ac:dyDescent="0.25">
      <c r="A35" s="202" t="s">
        <v>736</v>
      </c>
      <c r="B35" s="203" t="s">
        <v>700</v>
      </c>
      <c r="C35" s="209">
        <f>IF('[1]660-43617-1_Pivot.xls-1'!D14&lt;&gt;"",'[1]660-43617-1_Pivot.xls-1'!D14)</f>
        <v>2300</v>
      </c>
      <c r="D35" s="209"/>
      <c r="E35" s="209">
        <f>IF('[1]660-43617-1_Pivot.xls-1'!AR14&lt;&gt;"",'[1]660-43617-1_Pivot.xls-1'!AR14)</f>
        <v>2200</v>
      </c>
      <c r="F35" s="209"/>
      <c r="G35" s="209">
        <f>IF('[1]660-43617-1_Pivot.xls-1'!AT14&lt;&gt;"",'[1]660-43617-1_Pivot.xls-1'!AT14)</f>
        <v>2600</v>
      </c>
      <c r="H35" s="209"/>
      <c r="I35" s="209">
        <f>IF('[1]660-43617-1_Pivot.xls-1'!AV14&lt;&gt;"",'[1]660-43617-1_Pivot.xls-1'!AV14)</f>
        <v>2000</v>
      </c>
      <c r="J35" s="209"/>
      <c r="K35" s="209">
        <f>IF('[1]660-43617-1_Pivot.xls-1'!R14&lt;&gt;"",'[1]660-43617-1_Pivot.xls-1'!R14)</f>
        <v>2300</v>
      </c>
      <c r="L35" s="209" t="s">
        <v>732</v>
      </c>
      <c r="M35" s="209">
        <f>IF('[1]660-43617-1_Pivot.xls-1'!T14&lt;&gt;"",'[1]660-43617-1_Pivot.xls-1'!T14)</f>
        <v>2400</v>
      </c>
      <c r="N35" s="209"/>
      <c r="O35" s="209">
        <f>IF('[1]660-43617-1_Pivot.xls-1'!V14&lt;&gt;"",'[1]660-43617-1_Pivot.xls-1'!V14)</f>
        <v>2500</v>
      </c>
      <c r="P35" s="209"/>
      <c r="Q35" s="209">
        <f>IF('[1]660-43617-1_Pivot.xls-1'!X14&lt;&gt;"",'[1]660-43617-1_Pivot.xls-1'!X14)</f>
        <v>2600</v>
      </c>
      <c r="R35" s="209"/>
      <c r="S35" s="209">
        <f>IF('[1]660-43617-1_Pivot.xls-1'!Z14&lt;&gt;"",'[1]660-43617-1_Pivot.xls-1'!Z14)</f>
        <v>0.2</v>
      </c>
      <c r="T35" s="209" t="s">
        <v>707</v>
      </c>
      <c r="U35" s="209">
        <f>IF('[1]660-43617-1_Pivot.xls-1'!AB14&lt;&gt;"",'[1]660-43617-1_Pivot.xls-1'!AB14)</f>
        <v>2500</v>
      </c>
      <c r="V35" s="209"/>
      <c r="W35" s="209">
        <f>IF('[1]660-43617-1_Pivot.xls-1'!AD14&lt;&gt;"",'[1]660-43617-1_Pivot.xls-1'!AD14)</f>
        <v>2400</v>
      </c>
      <c r="X35" s="209"/>
      <c r="Y35" s="209">
        <f>IF('[1]660-43617-1_Pivot.xls-1'!D14&lt;&gt;"",'[1]660-43617-1_Pivot.xls-1'!D14)</f>
        <v>2300</v>
      </c>
      <c r="Z35" s="209"/>
      <c r="AA35" s="209">
        <f>IF('[1]660-43617-1_Pivot.xls-1'!AF14&lt;&gt;"",'[1]660-43617-1_Pivot.xls-1'!AF14)</f>
        <v>2500</v>
      </c>
      <c r="AB35" s="209"/>
      <c r="AC35" s="209">
        <f>IF('[1]660-43617-1_Pivot.xls-1'!AH14&lt;&gt;"",'[1]660-43617-1_Pivot.xls-1'!AH14)</f>
        <v>2300</v>
      </c>
      <c r="AD35" s="209"/>
      <c r="AE35" s="209">
        <f>IF('[1]660-43617-1_Pivot.xls-1'!AJ14&lt;&gt;"",'[1]660-43617-1_Pivot.xls-1'!AJ14)</f>
        <v>2300</v>
      </c>
      <c r="AF35" s="209"/>
      <c r="AG35" s="209">
        <f>IF('[1]660-43617-1_Pivot.xls-1'!AL14&lt;&gt;"",'[1]660-43617-1_Pivot.xls-1'!AL14)</f>
        <v>2300</v>
      </c>
      <c r="AH35" s="209"/>
      <c r="AI35" s="209">
        <f>IF('[1]660-43617-1_Pivot.xls-1'!H14&lt;&gt;"",'[1]660-43617-1_Pivot.xls-1'!H14)</f>
        <v>2300</v>
      </c>
      <c r="AJ35" s="209"/>
      <c r="AK35" s="209">
        <f>IF('[1]660-43617-1_Pivot.xls-1'!J14&lt;&gt;"",'[1]660-43617-1_Pivot.xls-1'!J14)</f>
        <v>2200</v>
      </c>
      <c r="AL35" s="209"/>
      <c r="AM35" s="209">
        <f>IF('[1]660-43617-1_Pivot.xls-1'!L14&lt;&gt;"",'[1]660-43617-1_Pivot.xls-1'!L14)</f>
        <v>2400</v>
      </c>
      <c r="AN35" s="209"/>
      <c r="AO35" s="209">
        <f>IF('[1]660-43617-1_Pivot.xls-1'!N14&lt;&gt;"",'[1]660-43617-1_Pivot.xls-1'!N14)</f>
        <v>2300</v>
      </c>
      <c r="AP35" s="209"/>
      <c r="AQ35" s="209">
        <f>IF('[1]660-43617-1_Pivot.xls-1'!P14&lt;&gt;"",'[1]660-43617-1_Pivot.xls-1'!P14)</f>
        <v>2400</v>
      </c>
      <c r="AR35" s="209"/>
      <c r="AS35" s="209">
        <f>IF('[1]660-43617-1_Pivot.xls-1'!AN14&lt;&gt;"",'[1]660-43617-1_Pivot.xls-1'!AN14)</f>
        <v>0.53</v>
      </c>
      <c r="AT35" s="209"/>
      <c r="AU35" s="209">
        <f>IF('[1]660-43617-1_Pivot.xls-1'!F14&lt;&gt;"",'[1]660-43617-1_Pivot.xls-1'!F14)</f>
        <v>0.2</v>
      </c>
      <c r="AV35" s="209" t="s">
        <v>707</v>
      </c>
    </row>
    <row r="36" spans="1:48" x14ac:dyDescent="0.25">
      <c r="A36" s="202" t="s">
        <v>737</v>
      </c>
      <c r="B36" s="203" t="s">
        <v>738</v>
      </c>
      <c r="C36" s="209">
        <f>IF('[1]660-43617-1_Pivot.xls-1'!D34&lt;&gt;"",'[1]660-43617-1_Pivot.xls-1'!D34)</f>
        <v>0.26</v>
      </c>
      <c r="D36" s="209"/>
      <c r="E36" s="209">
        <f>IF('[1]660-43617-1_Pivot.xls-1'!AR34&lt;&gt;"",'[1]660-43617-1_Pivot.xls-1'!AR34)</f>
        <v>0.3</v>
      </c>
      <c r="F36" s="209"/>
      <c r="G36" s="209">
        <f>IF('[1]660-43617-1_Pivot.xls-1'!AT34&lt;&gt;"",'[1]660-43617-1_Pivot.xls-1'!AT34)</f>
        <v>0.33</v>
      </c>
      <c r="H36" s="209"/>
      <c r="I36" s="209">
        <f>IF('[1]660-43617-1_Pivot.xls-1'!AV34&lt;&gt;"",'[1]660-43617-1_Pivot.xls-1'!AV34)</f>
        <v>0.25</v>
      </c>
      <c r="J36" s="209"/>
      <c r="K36" s="209">
        <f>IF('[1]660-43617-1_Pivot.xls-1'!R34&lt;&gt;"",'[1]660-43617-1_Pivot.xls-1'!R34)</f>
        <v>0.55000000000000004</v>
      </c>
      <c r="L36" s="209"/>
      <c r="M36" s="209">
        <f>IF('[1]660-43617-1_Pivot.xls-1'!T34&lt;&gt;"",'[1]660-43617-1_Pivot.xls-1'!T34)</f>
        <v>0.51</v>
      </c>
      <c r="N36" s="209"/>
      <c r="O36" s="209">
        <f>IF('[1]660-43617-1_Pivot.xls-1'!V34&lt;&gt;"",'[1]660-43617-1_Pivot.xls-1'!V34)</f>
        <v>0.25</v>
      </c>
      <c r="P36" s="209"/>
      <c r="Q36" s="209">
        <f>IF('[1]660-43617-1_Pivot.xls-1'!X34&lt;&gt;"",'[1]660-43617-1_Pivot.xls-1'!X34)</f>
        <v>0.56999999999999995</v>
      </c>
      <c r="R36" s="209"/>
      <c r="S36" s="209">
        <f>IF('[1]660-43617-1_Pivot.xls-1'!Z34&lt;&gt;"",'[1]660-43617-1_Pivot.xls-1'!Z34)</f>
        <v>0.28000000000000003</v>
      </c>
      <c r="T36" s="209"/>
      <c r="U36" s="209">
        <f>IF('[1]660-43617-1_Pivot.xls-1'!AB34&lt;&gt;"",'[1]660-43617-1_Pivot.xls-1'!AB34)</f>
        <v>0.3</v>
      </c>
      <c r="V36" s="209"/>
      <c r="W36" s="209">
        <f>IF('[1]660-43617-1_Pivot.xls-1'!AD34&lt;&gt;"",'[1]660-43617-1_Pivot.xls-1'!AD34)</f>
        <v>0.23</v>
      </c>
      <c r="X36" s="209"/>
      <c r="Y36" s="209">
        <f>IF('[1]660-43617-1_Pivot.xls-1'!D34&lt;&gt;"",'[1]660-43617-1_Pivot.xls-1'!D34)</f>
        <v>0.26</v>
      </c>
      <c r="Z36" s="209"/>
      <c r="AA36" s="209">
        <f>IF('[1]660-43617-1_Pivot.xls-1'!AF34&lt;&gt;"",'[1]660-43617-1_Pivot.xls-1'!AF34)</f>
        <v>0.34</v>
      </c>
      <c r="AB36" s="209"/>
      <c r="AC36" s="209">
        <f>IF('[1]660-43617-1_Pivot.xls-1'!AH34&lt;&gt;"",'[1]660-43617-1_Pivot.xls-1'!AH34)</f>
        <v>0.35</v>
      </c>
      <c r="AD36" s="209"/>
      <c r="AE36" s="209">
        <f>IF('[1]660-43617-1_Pivot.xls-1'!AJ34&lt;&gt;"",'[1]660-43617-1_Pivot.xls-1'!AJ34)</f>
        <v>0.49</v>
      </c>
      <c r="AF36" s="209"/>
      <c r="AG36" s="209">
        <f>IF('[1]660-43617-1_Pivot.xls-1'!AL34&lt;&gt;"",'[1]660-43617-1_Pivot.xls-1'!AL34)</f>
        <v>0.27</v>
      </c>
      <c r="AH36" s="209"/>
      <c r="AI36" s="209">
        <f>IF('[1]660-43617-1_Pivot.xls-1'!H34&lt;&gt;"",'[1]660-43617-1_Pivot.xls-1'!H34)</f>
        <v>0.34</v>
      </c>
      <c r="AJ36" s="209"/>
      <c r="AK36" s="209">
        <f>IF('[1]660-43617-1_Pivot.xls-1'!J34&lt;&gt;"",'[1]660-43617-1_Pivot.xls-1'!J34)</f>
        <v>0.35</v>
      </c>
      <c r="AL36" s="209"/>
      <c r="AM36" s="209">
        <f>IF('[1]660-43617-1_Pivot.xls-1'!L34&lt;&gt;"",'[1]660-43617-1_Pivot.xls-1'!L34)</f>
        <v>0.18</v>
      </c>
      <c r="AN36" s="209"/>
      <c r="AO36" s="209">
        <f>IF('[1]660-43617-1_Pivot.xls-1'!N34&lt;&gt;"",'[1]660-43617-1_Pivot.xls-1'!N34)</f>
        <v>0.51</v>
      </c>
      <c r="AP36" s="209"/>
      <c r="AQ36" s="209">
        <f>IF('[1]660-43617-1_Pivot.xls-1'!P34&lt;&gt;"",'[1]660-43617-1_Pivot.xls-1'!P34)</f>
        <v>0.32</v>
      </c>
      <c r="AR36" s="209"/>
      <c r="AS36" s="209">
        <f>IF('[1]660-43617-1_Pivot.xls-1'!AN34&lt;&gt;"",'[1]660-43617-1_Pivot.xls-1'!AN34)</f>
        <v>0.21</v>
      </c>
      <c r="AT36" s="209"/>
      <c r="AU36" s="209">
        <f>IF('[1]660-43617-1_Pivot.xls-1'!F34&lt;&gt;"",'[1]660-43617-1_Pivot.xls-1'!F34)</f>
        <v>0.23</v>
      </c>
      <c r="AV36" s="209"/>
    </row>
    <row r="37" spans="1:48" x14ac:dyDescent="0.25">
      <c r="A37" s="202" t="s">
        <v>739</v>
      </c>
      <c r="B37" s="203" t="s">
        <v>738</v>
      </c>
      <c r="C37" s="208"/>
      <c r="D37" s="208"/>
      <c r="E37" s="208"/>
      <c r="F37" s="208"/>
      <c r="G37" s="208"/>
      <c r="H37" s="208"/>
      <c r="I37" s="208"/>
      <c r="J37" s="208"/>
      <c r="K37" s="203"/>
      <c r="L37" s="203"/>
      <c r="M37" s="203"/>
      <c r="N37" s="203"/>
      <c r="O37" s="203"/>
      <c r="P37" s="203"/>
      <c r="Q37" s="203"/>
      <c r="R37" s="203"/>
      <c r="S37" s="208"/>
      <c r="T37" s="208"/>
      <c r="U37" s="203"/>
      <c r="V37" s="203"/>
      <c r="W37" s="208"/>
      <c r="X37" s="208"/>
      <c r="Y37" s="203"/>
      <c r="Z37" s="203"/>
      <c r="AA37" s="208"/>
      <c r="AB37" s="208"/>
      <c r="AC37" s="208"/>
      <c r="AD37" s="208"/>
      <c r="AE37" s="203"/>
      <c r="AF37" s="203"/>
      <c r="AG37" s="208"/>
      <c r="AH37" s="208"/>
      <c r="AI37" s="208"/>
      <c r="AJ37" s="208"/>
      <c r="AK37" s="208"/>
      <c r="AL37" s="208"/>
      <c r="AM37" s="203"/>
      <c r="AN37" s="203"/>
      <c r="AO37" s="208"/>
      <c r="AP37" s="208"/>
      <c r="AQ37" s="208"/>
      <c r="AR37" s="208"/>
      <c r="AS37" s="208"/>
      <c r="AT37" s="208"/>
      <c r="AU37" s="203"/>
      <c r="AV37" s="203"/>
    </row>
    <row r="38" spans="1:48" x14ac:dyDescent="0.25">
      <c r="A38" s="202" t="s">
        <v>740</v>
      </c>
      <c r="B38" s="203" t="s">
        <v>700</v>
      </c>
      <c r="C38" s="208"/>
      <c r="D38" s="208"/>
      <c r="E38" s="208"/>
      <c r="F38" s="208"/>
      <c r="G38" s="208"/>
      <c r="H38" s="208"/>
      <c r="I38" s="208"/>
      <c r="J38" s="208"/>
      <c r="K38" s="203"/>
      <c r="L38" s="203"/>
      <c r="M38" s="208"/>
      <c r="N38" s="208"/>
      <c r="O38" s="203"/>
      <c r="P38" s="203"/>
      <c r="Q38" s="203"/>
      <c r="R38" s="203"/>
      <c r="S38" s="208"/>
      <c r="T38" s="208"/>
      <c r="U38" s="203"/>
      <c r="V38" s="203"/>
      <c r="W38" s="208"/>
      <c r="X38" s="208"/>
      <c r="Y38" s="203"/>
      <c r="Z38" s="203"/>
      <c r="AA38" s="208"/>
      <c r="AB38" s="208"/>
      <c r="AC38" s="208"/>
      <c r="AD38" s="208"/>
      <c r="AE38" s="203"/>
      <c r="AF38" s="203"/>
      <c r="AG38" s="208"/>
      <c r="AH38" s="208"/>
      <c r="AI38" s="208"/>
      <c r="AJ38" s="208"/>
      <c r="AK38" s="208"/>
      <c r="AL38" s="208"/>
      <c r="AM38" s="203"/>
      <c r="AN38" s="203"/>
      <c r="AO38" s="208"/>
      <c r="AP38" s="208"/>
      <c r="AQ38" s="208"/>
      <c r="AR38" s="208"/>
      <c r="AS38" s="208"/>
      <c r="AT38" s="208"/>
      <c r="AU38" s="203"/>
      <c r="AV38" s="203"/>
    </row>
    <row r="39" spans="1:48" x14ac:dyDescent="0.25">
      <c r="A39" s="202" t="s">
        <v>741</v>
      </c>
      <c r="B39" s="203" t="s">
        <v>700</v>
      </c>
      <c r="C39" s="209">
        <f>IF('[1]660-43617-1_Pivot.xls-1'!D18&lt;&gt;"",'[1]660-43617-1_Pivot.xls-1'!D18)</f>
        <v>8.2000000000000007E-3</v>
      </c>
      <c r="D39" s="209"/>
      <c r="E39" s="209">
        <f>IF('[1]660-43617-1_Pivot.xls-1'!AR18&lt;&gt;"",'[1]660-43617-1_Pivot.xls-1'!AR18)</f>
        <v>4.7000000000000002E-3</v>
      </c>
      <c r="F39" s="209" t="s">
        <v>707</v>
      </c>
      <c r="G39" s="209">
        <f>IF('[1]660-43617-1_Pivot.xls-1'!AT18&lt;&gt;"",'[1]660-43617-1_Pivot.xls-1'!AT18)</f>
        <v>6.4000000000000003E-3</v>
      </c>
      <c r="H39" s="209" t="s">
        <v>708</v>
      </c>
      <c r="I39" s="209">
        <f>IF('[1]660-43617-1_Pivot.xls-1'!AV18&lt;&gt;"",'[1]660-43617-1_Pivot.xls-1'!AV18)</f>
        <v>4.7000000000000002E-3</v>
      </c>
      <c r="J39" s="209" t="s">
        <v>707</v>
      </c>
      <c r="K39" s="209">
        <f>IF('[1]660-43617-1_Pivot.xls-1'!R18&lt;&gt;"",'[1]660-43617-1_Pivot.xls-1'!R18)</f>
        <v>1.4E-2</v>
      </c>
      <c r="L39" s="209"/>
      <c r="M39" s="209">
        <f>IF('[1]660-43617-1_Pivot.xls-1'!T18&lt;&gt;"",'[1]660-43617-1_Pivot.xls-1'!T18)</f>
        <v>4.7000000000000002E-3</v>
      </c>
      <c r="N39" s="209" t="s">
        <v>707</v>
      </c>
      <c r="O39" s="209">
        <f>IF('[1]660-43617-1_Pivot.xls-1'!V18&lt;&gt;"",'[1]660-43617-1_Pivot.xls-1'!V18)</f>
        <v>4.7000000000000002E-3</v>
      </c>
      <c r="P39" s="209" t="s">
        <v>707</v>
      </c>
      <c r="Q39" s="209">
        <f>IF('[1]660-43617-1_Pivot.xls-1'!X18&lt;&gt;"",'[1]660-43617-1_Pivot.xls-1'!X18)</f>
        <v>4.7000000000000002E-3</v>
      </c>
      <c r="R39" s="209" t="s">
        <v>707</v>
      </c>
      <c r="S39" s="209">
        <f>IF('[1]660-43617-1_Pivot.xls-1'!Z18&lt;&gt;"",'[1]660-43617-1_Pivot.xls-1'!Z18)</f>
        <v>4.7000000000000002E-3</v>
      </c>
      <c r="T39" s="209" t="s">
        <v>707</v>
      </c>
      <c r="U39" s="209">
        <f>IF('[1]660-43617-1_Pivot.xls-1'!AB18&lt;&gt;"",'[1]660-43617-1_Pivot.xls-1'!AB18)</f>
        <v>4.7000000000000002E-3</v>
      </c>
      <c r="V39" s="209" t="s">
        <v>707</v>
      </c>
      <c r="W39" s="209">
        <f>IF('[1]660-43617-1_Pivot.xls-1'!AD18&lt;&gt;"",'[1]660-43617-1_Pivot.xls-1'!AD18)</f>
        <v>4.7000000000000002E-3</v>
      </c>
      <c r="X39" s="209" t="s">
        <v>707</v>
      </c>
      <c r="Y39" s="209">
        <f>IF('[1]660-43617-1_Pivot.xls-1'!D18&lt;&gt;"",'[1]660-43617-1_Pivot.xls-1'!D18)</f>
        <v>8.2000000000000007E-3</v>
      </c>
      <c r="Z39" s="209" t="s">
        <v>708</v>
      </c>
      <c r="AA39" s="209">
        <f>IF('[1]660-43617-1_Pivot.xls-1'!AF18&lt;&gt;"",'[1]660-43617-1_Pivot.xls-1'!AF18)</f>
        <v>9.1999999999999998E-3</v>
      </c>
      <c r="AB39" s="209" t="s">
        <v>708</v>
      </c>
      <c r="AC39" s="209">
        <f>IF('[1]660-43617-1_Pivot.xls-1'!AH18&lt;&gt;"",'[1]660-43617-1_Pivot.xls-1'!AH18)</f>
        <v>0.2</v>
      </c>
      <c r="AD39" s="209"/>
      <c r="AE39" s="209">
        <f>IF('[1]660-43617-1_Pivot.xls-1'!AJ18&lt;&gt;"",'[1]660-43617-1_Pivot.xls-1'!AJ18)</f>
        <v>1.0999999999999999E-2</v>
      </c>
      <c r="AF39" s="209"/>
      <c r="AG39" s="209">
        <f>IF('[1]660-43617-1_Pivot.xls-1'!AL18&lt;&gt;"",'[1]660-43617-1_Pivot.xls-1'!AL18)</f>
        <v>0.03</v>
      </c>
      <c r="AH39" s="209" t="s">
        <v>732</v>
      </c>
      <c r="AI39" s="209">
        <f>IF('[1]660-43617-1_Pivot.xls-1'!H18&lt;&gt;"",'[1]660-43617-1_Pivot.xls-1'!H18)</f>
        <v>8.8000000000000005E-3</v>
      </c>
      <c r="AJ39" s="209" t="s">
        <v>708</v>
      </c>
      <c r="AK39" s="209">
        <f>IF('[1]660-43617-1_Pivot.xls-1'!J18&lt;&gt;"",'[1]660-43617-1_Pivot.xls-1'!J18)</f>
        <v>4.7000000000000002E-3</v>
      </c>
      <c r="AL39" s="209" t="s">
        <v>707</v>
      </c>
      <c r="AM39" s="209">
        <f>IF('[1]660-43617-1_Pivot.xls-1'!L18&lt;&gt;"",'[1]660-43617-1_Pivot.xls-1'!L18)</f>
        <v>0.71</v>
      </c>
      <c r="AN39" s="209"/>
      <c r="AO39" s="209">
        <f>IF('[1]660-43617-1_Pivot.xls-1'!N18&lt;&gt;"",'[1]660-43617-1_Pivot.xls-1'!N18)</f>
        <v>6.9000000000000006E-2</v>
      </c>
      <c r="AP39" s="209"/>
      <c r="AQ39" s="209">
        <f>IF('[1]660-43617-1_Pivot.xls-1'!P18&lt;&gt;"",'[1]660-43617-1_Pivot.xls-1'!P18)</f>
        <v>7.5999999999999998E-2</v>
      </c>
      <c r="AR39" s="209" t="s">
        <v>732</v>
      </c>
      <c r="AS39" s="209">
        <f>IF('[1]660-43617-1_Pivot.xls-1'!AN18&lt;&gt;"",'[1]660-43617-1_Pivot.xls-1'!AN18)</f>
        <v>0.47</v>
      </c>
      <c r="AT39" s="209"/>
      <c r="AU39" s="209">
        <f>IF('[1]660-43617-1_Pivot.xls-1'!F18&lt;&gt;"",'[1]660-43617-1_Pivot.xls-1'!F18)</f>
        <v>4.5999999999999999E-2</v>
      </c>
      <c r="AV39" s="209"/>
    </row>
    <row r="40" spans="1:48" x14ac:dyDescent="0.25">
      <c r="A40" s="202" t="s">
        <v>742</v>
      </c>
      <c r="B40" s="203" t="s">
        <v>700</v>
      </c>
      <c r="C40" s="209">
        <f>IF('[1]660-43617-1_Pivot.xls-1'!D16&lt;&gt;"",'[1]660-43617-1_Pivot.xls-1'!D16)</f>
        <v>0.34</v>
      </c>
      <c r="D40" s="209"/>
      <c r="E40" s="209">
        <f>IF('[1]660-43617-1_Pivot.xls-1'!AR16&lt;&gt;"",'[1]660-43617-1_Pivot.xls-1'!AR16)</f>
        <v>0.52</v>
      </c>
      <c r="F40" s="209"/>
      <c r="G40" s="209">
        <f>IF('[1]660-43617-1_Pivot.xls-1'!AT16&lt;&gt;"",'[1]660-43617-1_Pivot.xls-1'!AT16)</f>
        <v>0.44</v>
      </c>
      <c r="H40" s="209"/>
      <c r="I40" s="209">
        <f>IF('[1]660-43617-1_Pivot.xls-1'!AV16&lt;&gt;"",'[1]660-43617-1_Pivot.xls-1'!AV16)</f>
        <v>0.44</v>
      </c>
      <c r="J40" s="209"/>
      <c r="K40" s="209">
        <f>IF('[1]660-43617-1_Pivot.xls-1'!R16&lt;&gt;"",'[1]660-43617-1_Pivot.xls-1'!R16)</f>
        <v>0.44</v>
      </c>
      <c r="L40" s="209"/>
      <c r="M40" s="209">
        <f>IF('[1]660-43617-1_Pivot.xls-1'!T16&lt;&gt;"",'[1]660-43617-1_Pivot.xls-1'!T16)</f>
        <v>0.73</v>
      </c>
      <c r="N40" s="209"/>
      <c r="O40" s="209">
        <f>IF('[1]660-43617-1_Pivot.xls-1'!V16&lt;&gt;"",'[1]660-43617-1_Pivot.xls-1'!V16)</f>
        <v>0.35</v>
      </c>
      <c r="P40" s="209"/>
      <c r="Q40" s="209">
        <f>IF('[1]660-43617-1_Pivot.xls-1'!X16&lt;&gt;"",'[1]660-43617-1_Pivot.xls-1'!X16)</f>
        <v>0.56999999999999995</v>
      </c>
      <c r="R40" s="209"/>
      <c r="S40" s="209">
        <f>IF('[1]660-43617-1_Pivot.xls-1'!Z16&lt;&gt;"",'[1]660-43617-1_Pivot.xls-1'!Z16)</f>
        <v>0.53</v>
      </c>
      <c r="T40" s="209"/>
      <c r="U40" s="209">
        <f>IF('[1]660-43617-1_Pivot.xls-1'!AB16&lt;&gt;"",'[1]660-43617-1_Pivot.xls-1'!AB16)</f>
        <v>0.37</v>
      </c>
      <c r="V40" s="209"/>
      <c r="W40" s="209">
        <f>IF('[1]660-43617-1_Pivot.xls-1'!AD16&lt;&gt;"",'[1]660-43617-1_Pivot.xls-1'!AD16)</f>
        <v>0.25</v>
      </c>
      <c r="X40" s="209"/>
      <c r="Y40" s="209">
        <f>IF('[1]660-43617-1_Pivot.xls-1'!D16&lt;&gt;"",'[1]660-43617-1_Pivot.xls-1'!D16)</f>
        <v>0.34</v>
      </c>
      <c r="Z40" s="209"/>
      <c r="AA40" s="209">
        <f>IF('[1]660-43617-1_Pivot.xls-1'!AF16&lt;&gt;"",'[1]660-43617-1_Pivot.xls-1'!AF16)</f>
        <v>0.46</v>
      </c>
      <c r="AB40" s="209"/>
      <c r="AC40" s="209">
        <f>IF('[1]660-43617-1_Pivot.xls-1'!AH16&lt;&gt;"",'[1]660-43617-1_Pivot.xls-1'!AH16)</f>
        <v>0.56000000000000005</v>
      </c>
      <c r="AD40" s="209"/>
      <c r="AE40" s="209">
        <f>IF('[1]660-43617-1_Pivot.xls-1'!AJ16&lt;&gt;"",'[1]660-43617-1_Pivot.xls-1'!AJ16)</f>
        <v>0.51</v>
      </c>
      <c r="AF40" s="209"/>
      <c r="AG40" s="209">
        <f>IF('[1]660-43617-1_Pivot.xls-1'!AL16&lt;&gt;"",'[1]660-43617-1_Pivot.xls-1'!AL16)</f>
        <v>0.32</v>
      </c>
      <c r="AH40" s="209"/>
      <c r="AI40" s="209">
        <f>IF('[1]660-43617-1_Pivot.xls-1'!H16&lt;&gt;"",'[1]660-43617-1_Pivot.xls-1'!H16)</f>
        <v>0.65</v>
      </c>
      <c r="AJ40" s="209"/>
      <c r="AK40" s="209">
        <f>IF('[1]660-43617-1_Pivot.xls-1'!J16&lt;&gt;"",'[1]660-43617-1_Pivot.xls-1'!J16)</f>
        <v>0.62</v>
      </c>
      <c r="AL40" s="209"/>
      <c r="AM40" s="209">
        <f>IF('[1]660-43617-1_Pivot.xls-1'!L16&lt;&gt;"",'[1]660-43617-1_Pivot.xls-1'!L16)</f>
        <v>0.72</v>
      </c>
      <c r="AN40" s="209"/>
      <c r="AO40" s="209">
        <f>IF('[1]660-43617-1_Pivot.xls-1'!N16&lt;&gt;"",'[1]660-43617-1_Pivot.xls-1'!N16)</f>
        <v>0.66</v>
      </c>
      <c r="AP40" s="209"/>
      <c r="AQ40" s="209">
        <f>IF('[1]660-43617-1_Pivot.xls-1'!P16&lt;&gt;"",'[1]660-43617-1_Pivot.xls-1'!P16)</f>
        <v>0.55000000000000004</v>
      </c>
      <c r="AR40" s="209"/>
      <c r="AS40" s="209">
        <f>IF('[1]660-43617-1_Pivot.xls-1'!AN16&lt;&gt;"",'[1]660-43617-1_Pivot.xls-1'!AN16)</f>
        <v>0.16</v>
      </c>
      <c r="AT40" s="209" t="s">
        <v>708</v>
      </c>
      <c r="AU40" s="209">
        <f>IF('[1]660-43617-1_Pivot.xls-1'!F16&lt;&gt;"",'[1]660-43617-1_Pivot.xls-1'!F16)</f>
        <v>0.28999999999999998</v>
      </c>
      <c r="AV40" s="209"/>
    </row>
    <row r="41" spans="1:48" x14ac:dyDescent="0.25">
      <c r="A41" s="202" t="s">
        <v>743</v>
      </c>
      <c r="B41" s="203" t="s">
        <v>700</v>
      </c>
      <c r="C41" s="208"/>
      <c r="D41" s="208"/>
      <c r="E41" s="208"/>
      <c r="F41" s="208"/>
      <c r="G41" s="208"/>
      <c r="H41" s="208"/>
      <c r="I41" s="208"/>
      <c r="J41" s="208"/>
      <c r="K41" s="203"/>
      <c r="L41" s="203"/>
      <c r="M41" s="203"/>
      <c r="N41" s="203"/>
      <c r="O41" s="203"/>
      <c r="P41" s="203"/>
      <c r="Q41" s="203"/>
      <c r="R41" s="203"/>
      <c r="S41" s="208"/>
      <c r="T41" s="208"/>
      <c r="U41" s="203"/>
      <c r="V41" s="203"/>
      <c r="W41" s="208"/>
      <c r="X41" s="208"/>
      <c r="Y41" s="203"/>
      <c r="Z41" s="203"/>
      <c r="AA41" s="208"/>
      <c r="AB41" s="208"/>
      <c r="AC41" s="203"/>
      <c r="AD41" s="203"/>
      <c r="AE41" s="203"/>
      <c r="AF41" s="203"/>
      <c r="AG41" s="208"/>
      <c r="AH41" s="208"/>
      <c r="AI41" s="208"/>
      <c r="AJ41" s="208"/>
      <c r="AK41" s="203"/>
      <c r="AL41" s="203"/>
      <c r="AM41" s="203"/>
      <c r="AN41" s="203"/>
      <c r="AO41" s="208"/>
      <c r="AP41" s="208"/>
      <c r="AQ41" s="208"/>
      <c r="AR41" s="208"/>
      <c r="AS41" s="208"/>
      <c r="AT41" s="208"/>
      <c r="AU41" s="203"/>
      <c r="AV41" s="203"/>
    </row>
    <row r="42" spans="1:48" x14ac:dyDescent="0.25">
      <c r="A42" s="202" t="s">
        <v>744</v>
      </c>
      <c r="B42" s="203" t="s">
        <v>700</v>
      </c>
      <c r="C42" s="209">
        <f>IF('[1]660-43617-1_Pivot.xls-1'!D36&lt;&gt;"",'[1]660-43617-1_Pivot.xls-1'!D36)</f>
        <v>1.4E-3</v>
      </c>
      <c r="D42" s="209" t="s">
        <v>745</v>
      </c>
      <c r="E42" s="209">
        <f>IF('[1]660-43617-1_Pivot.xls-1'!AR36&lt;&gt;"",'[1]660-43617-1_Pivot.xls-1'!AR36)</f>
        <v>2.3999999999999998E-3</v>
      </c>
      <c r="F42" s="209" t="s">
        <v>708</v>
      </c>
      <c r="G42" s="209">
        <f>IF('[1]660-43617-1_Pivot.xls-1'!AT36&lt;&gt;"",'[1]660-43617-1_Pivot.xls-1'!AT36)</f>
        <v>2.2000000000000001E-3</v>
      </c>
      <c r="H42" s="209" t="s">
        <v>708</v>
      </c>
      <c r="I42" s="209">
        <f>IF('[1]660-43617-1_Pivot.xls-1'!AV36&lt;&gt;"",'[1]660-43617-1_Pivot.xls-1'!AV36)</f>
        <v>2.5999999999999999E-3</v>
      </c>
      <c r="J42" s="209" t="s">
        <v>708</v>
      </c>
      <c r="K42" s="209">
        <f>IF('[1]660-43617-1_Pivot.xls-1'!R36&lt;&gt;"",'[1]660-43617-1_Pivot.xls-1'!R36)</f>
        <v>2.3E-3</v>
      </c>
      <c r="L42" s="209" t="s">
        <v>746</v>
      </c>
      <c r="M42" s="209">
        <f>IF('[1]660-43617-1_Pivot.xls-1'!T36&lt;&gt;"",'[1]660-43617-1_Pivot.xls-1'!T36)</f>
        <v>3.2000000000000002E-3</v>
      </c>
      <c r="N42" s="209" t="s">
        <v>708</v>
      </c>
      <c r="O42" s="209">
        <f>IF('[1]660-43617-1_Pivot.xls-1'!V36&lt;&gt;"",'[1]660-43617-1_Pivot.xls-1'!V36)</f>
        <v>3.2000000000000002E-3</v>
      </c>
      <c r="P42" s="209" t="s">
        <v>708</v>
      </c>
      <c r="Q42" s="209">
        <f>IF('[1]660-43617-1_Pivot.xls-1'!X36&lt;&gt;"",'[1]660-43617-1_Pivot.xls-1'!X36)</f>
        <v>4.4999999999999997E-3</v>
      </c>
      <c r="R42" s="209" t="s">
        <v>708</v>
      </c>
      <c r="S42" s="209">
        <f>IF('[1]660-43617-1_Pivot.xls-1'!Z36&lt;&gt;"",'[1]660-43617-1_Pivot.xls-1'!Z36)</f>
        <v>1.4E-3</v>
      </c>
      <c r="T42" s="209" t="s">
        <v>707</v>
      </c>
      <c r="U42" s="209">
        <f>IF('[1]660-43617-1_Pivot.xls-1'!AB36&lt;&gt;"",'[1]660-43617-1_Pivot.xls-1'!AB36)</f>
        <v>1.4E-3</v>
      </c>
      <c r="V42" s="209" t="s">
        <v>707</v>
      </c>
      <c r="W42" s="209">
        <f>IF('[1]660-43617-1_Pivot.xls-1'!AD36&lt;&gt;"",'[1]660-43617-1_Pivot.xls-1'!AD36)</f>
        <v>1.2E-2</v>
      </c>
      <c r="X42" s="209"/>
      <c r="Y42" s="209">
        <f>IF('[1]660-43617-1_Pivot.xls-1'!D36&lt;&gt;"",'[1]660-43617-1_Pivot.xls-1'!D36)</f>
        <v>1.4E-3</v>
      </c>
      <c r="Z42" s="209" t="s">
        <v>707</v>
      </c>
      <c r="AA42" s="209">
        <f>IF('[1]660-43617-1_Pivot.xls-1'!AF36&lt;&gt;"",'[1]660-43617-1_Pivot.xls-1'!AF36)</f>
        <v>2E-3</v>
      </c>
      <c r="AB42" s="209" t="s">
        <v>746</v>
      </c>
      <c r="AC42" s="209">
        <f>IF('[1]660-43617-1_Pivot.xls-1'!AH36&lt;&gt;"",'[1]660-43617-1_Pivot.xls-1'!AH36)</f>
        <v>1.4E-3</v>
      </c>
      <c r="AD42" s="209" t="s">
        <v>707</v>
      </c>
      <c r="AE42" s="209">
        <f>IF('[1]660-43617-1_Pivot.xls-1'!AJ36&lt;&gt;"",'[1]660-43617-1_Pivot.xls-1'!AJ36)</f>
        <v>1.5E-3</v>
      </c>
      <c r="AF42" s="209" t="s">
        <v>708</v>
      </c>
      <c r="AG42" s="209">
        <f>IF('[1]660-43617-1_Pivot.xls-1'!AL36&lt;&gt;"",'[1]660-43617-1_Pivot.xls-1'!AL36)</f>
        <v>1.4E-3</v>
      </c>
      <c r="AH42" s="209" t="s">
        <v>707</v>
      </c>
      <c r="AI42" s="209">
        <f>IF('[1]660-43617-1_Pivot.xls-1'!H36&lt;&gt;"",'[1]660-43617-1_Pivot.xls-1'!H36)</f>
        <v>1.4E-3</v>
      </c>
      <c r="AJ42" s="209" t="s">
        <v>707</v>
      </c>
      <c r="AK42" s="209">
        <f>IF('[1]660-43617-1_Pivot.xls-1'!J36&lt;&gt;"",'[1]660-43617-1_Pivot.xls-1'!J36)</f>
        <v>1.4E-3</v>
      </c>
      <c r="AL42" s="209" t="s">
        <v>707</v>
      </c>
      <c r="AM42" s="209">
        <f>IF('[1]660-43617-1_Pivot.xls-1'!L36&lt;&gt;"",'[1]660-43617-1_Pivot.xls-1'!L36)</f>
        <v>1.4E-3</v>
      </c>
      <c r="AN42" s="209" t="s">
        <v>707</v>
      </c>
      <c r="AO42" s="209">
        <f>IF('[1]660-43617-1_Pivot.xls-1'!N36&lt;&gt;"",'[1]660-43617-1_Pivot.xls-1'!N36)</f>
        <v>4.1000000000000003E-3</v>
      </c>
      <c r="AP42" s="209" t="s">
        <v>708</v>
      </c>
      <c r="AQ42" s="209">
        <f>IF('[1]660-43617-1_Pivot.xls-1'!P36&lt;&gt;"",'[1]660-43617-1_Pivot.xls-1'!P36)</f>
        <v>1.4E-3</v>
      </c>
      <c r="AR42" s="209" t="s">
        <v>745</v>
      </c>
      <c r="AS42" s="209">
        <f>IF('[1]660-43617-1_Pivot.xls-1'!AN36&lt;&gt;"",'[1]660-43617-1_Pivot.xls-1'!AN36)</f>
        <v>1.4E-3</v>
      </c>
      <c r="AT42" s="209" t="s">
        <v>707</v>
      </c>
      <c r="AU42" s="209">
        <f>IF('[1]660-43617-1_Pivot.xls-1'!F36&lt;&gt;"",'[1]660-43617-1_Pivot.xls-1'!F36)</f>
        <v>1.4E-3</v>
      </c>
      <c r="AV42" s="209" t="s">
        <v>707</v>
      </c>
    </row>
    <row r="43" spans="1:48" x14ac:dyDescent="0.25">
      <c r="A43" s="202" t="s">
        <v>747</v>
      </c>
      <c r="B43" s="203" t="s">
        <v>700</v>
      </c>
      <c r="C43" s="209">
        <f>IF('[1]660-43617-1_Pivot.xls-1'!D20&lt;&gt;"",'[1]660-43617-1_Pivot.xls-1'!D20)</f>
        <v>1.2999999999999999E-2</v>
      </c>
      <c r="D43" s="209"/>
      <c r="E43" s="209">
        <f>IF('[1]660-43617-1_Pivot.xls-1'!AR20&lt;&gt;"",'[1]660-43617-1_Pivot.xls-1'!AR20)</f>
        <v>1.2999999999999999E-2</v>
      </c>
      <c r="F43" s="209"/>
      <c r="G43" s="209">
        <f>IF('[1]660-43617-1_Pivot.xls-1'!AT20&lt;&gt;"",'[1]660-43617-1_Pivot.xls-1'!AT20)</f>
        <v>1.2E-2</v>
      </c>
      <c r="H43" s="209"/>
      <c r="I43" s="209">
        <f>IF('[1]660-43617-1_Pivot.xls-1'!AV20&lt;&gt;"",'[1]660-43617-1_Pivot.xls-1'!AV20)</f>
        <v>1.4E-2</v>
      </c>
      <c r="J43" s="209"/>
      <c r="K43" s="209">
        <f>IF('[1]660-43617-1_Pivot.xls-1'!R20&lt;&gt;"",'[1]660-43617-1_Pivot.xls-1'!R20)</f>
        <v>2.1999999999999999E-2</v>
      </c>
      <c r="L43" s="209" t="s">
        <v>707</v>
      </c>
      <c r="M43" s="209">
        <f>IF('[1]660-43617-1_Pivot.xls-1'!T20&lt;&gt;"",'[1]660-43617-1_Pivot.xls-1'!T20)</f>
        <v>1.4999999999999999E-2</v>
      </c>
      <c r="N43" s="209"/>
      <c r="O43" s="209">
        <f>IF('[1]660-43617-1_Pivot.xls-1'!V20&lt;&gt;"",'[1]660-43617-1_Pivot.xls-1'!V20)</f>
        <v>1.4E-2</v>
      </c>
      <c r="P43" s="209"/>
      <c r="Q43" s="209">
        <f>IF('[1]660-43617-1_Pivot.xls-1'!X20&lt;&gt;"",'[1]660-43617-1_Pivot.xls-1'!X20)</f>
        <v>1.4E-2</v>
      </c>
      <c r="R43" s="209"/>
      <c r="S43" s="209">
        <f>IF('[1]660-43617-1_Pivot.xls-1'!Z20&lt;&gt;"",'[1]660-43617-1_Pivot.xls-1'!Z20)</f>
        <v>4.4000000000000003E-3</v>
      </c>
      <c r="T43" s="209" t="s">
        <v>707</v>
      </c>
      <c r="U43" s="209">
        <f>IF('[1]660-43617-1_Pivot.xls-1'!AB20&lt;&gt;"",'[1]660-43617-1_Pivot.xls-1'!AB20)</f>
        <v>1.2999999999999999E-2</v>
      </c>
      <c r="V43" s="209"/>
      <c r="W43" s="209">
        <f>IF('[1]660-43617-1_Pivot.xls-1'!AD20&lt;&gt;"",'[1]660-43617-1_Pivot.xls-1'!AD20)</f>
        <v>1.4E-2</v>
      </c>
      <c r="X43" s="209"/>
      <c r="Y43" s="209">
        <f>IF('[1]660-43617-1_Pivot.xls-1'!D20&lt;&gt;"",'[1]660-43617-1_Pivot.xls-1'!D20)</f>
        <v>1.2999999999999999E-2</v>
      </c>
      <c r="Z43" s="209"/>
      <c r="AA43" s="209">
        <f>IF('[1]660-43617-1_Pivot.xls-1'!AF20&lt;&gt;"",'[1]660-43617-1_Pivot.xls-1'!AF20)</f>
        <v>1.4E-2</v>
      </c>
      <c r="AB43" s="209"/>
      <c r="AC43" s="209">
        <f>IF('[1]660-43617-1_Pivot.xls-1'!AH20&lt;&gt;"",'[1]660-43617-1_Pivot.xls-1'!AH20)</f>
        <v>1.4E-2</v>
      </c>
      <c r="AD43" s="209"/>
      <c r="AE43" s="209">
        <f>IF('[1]660-43617-1_Pivot.xls-1'!AJ20&lt;&gt;"",'[1]660-43617-1_Pivot.xls-1'!AJ20)</f>
        <v>1.2999999999999999E-2</v>
      </c>
      <c r="AF43" s="209"/>
      <c r="AG43" s="209">
        <f>IF('[1]660-43617-1_Pivot.xls-1'!AL20&lt;&gt;"",'[1]660-43617-1_Pivot.xls-1'!AL20)</f>
        <v>1.2999999999999999E-2</v>
      </c>
      <c r="AH43" s="209"/>
      <c r="AI43" s="209">
        <f>IF('[1]660-43617-1_Pivot.xls-1'!H20&lt;&gt;"",'[1]660-43617-1_Pivot.xls-1'!H20)</f>
        <v>1.4E-2</v>
      </c>
      <c r="AJ43" s="209"/>
      <c r="AK43" s="209">
        <f>IF('[1]660-43617-1_Pivot.xls-1'!J20&lt;&gt;"",'[1]660-43617-1_Pivot.xls-1'!J20)</f>
        <v>1.2999999999999999E-2</v>
      </c>
      <c r="AL43" s="209"/>
      <c r="AM43" s="209">
        <f>IF('[1]660-43617-1_Pivot.xls-1'!L20&lt;&gt;"",'[1]660-43617-1_Pivot.xls-1'!L20)</f>
        <v>1.0999999999999999E-2</v>
      </c>
      <c r="AN43" s="209"/>
      <c r="AO43" s="209">
        <f>IF('[1]660-43617-1_Pivot.xls-1'!N20&lt;&gt;"",'[1]660-43617-1_Pivot.xls-1'!N20)</f>
        <v>1.4999999999999999E-2</v>
      </c>
      <c r="AP43" s="209"/>
      <c r="AQ43" s="209">
        <f>IF('[1]660-43617-1_Pivot.xls-1'!P20&lt;&gt;"",'[1]660-43617-1_Pivot.xls-1'!P20)</f>
        <v>1.2E-2</v>
      </c>
      <c r="AR43" s="209"/>
      <c r="AS43" s="209">
        <f>IF('[1]660-43617-1_Pivot.xls-1'!AN20&lt;&gt;"",'[1]660-43617-1_Pivot.xls-1'!AN20)</f>
        <v>4.4000000000000003E-3</v>
      </c>
      <c r="AT43" s="209" t="s">
        <v>707</v>
      </c>
      <c r="AU43" s="209">
        <f>IF('[1]660-43617-1_Pivot.xls-1'!F20&lt;&gt;"",'[1]660-43617-1_Pivot.xls-1'!F20)</f>
        <v>4.4000000000000003E-3</v>
      </c>
      <c r="AV43" s="209" t="s">
        <v>707</v>
      </c>
    </row>
    <row r="44" spans="1:48" ht="28.5" x14ac:dyDescent="0.3">
      <c r="A44" s="202" t="s">
        <v>748</v>
      </c>
      <c r="B44" s="203" t="s">
        <v>749</v>
      </c>
      <c r="C44" s="209">
        <f>IF('[1]660-43617-1_Pivot.xls-1'!D31&lt;&gt;"",'[1]660-43617-1_Pivot.xls-1'!D31)</f>
        <v>270</v>
      </c>
      <c r="D44" s="209"/>
      <c r="E44" s="209">
        <f>IF('[1]660-43617-1_Pivot.xls-1'!AR31&lt;&gt;"",'[1]660-43617-1_Pivot.xls-1'!AR31)</f>
        <v>150</v>
      </c>
      <c r="F44" s="209"/>
      <c r="G44" s="209">
        <f>IF('[1]660-43617-1_Pivot.xls-1'!AT31&lt;&gt;"",'[1]660-43617-1_Pivot.xls-1'!AT31)</f>
        <v>170</v>
      </c>
      <c r="H44" s="209"/>
      <c r="I44" s="209">
        <f>IF('[1]660-43617-1_Pivot.xls-1'!AV31&lt;&gt;"",'[1]660-43617-1_Pivot.xls-1'!AV31)</f>
        <v>200</v>
      </c>
      <c r="J44" s="209"/>
      <c r="K44" s="209">
        <f>IF('[1]660-43617-1_Pivot.xls-1'!R31&lt;&gt;"",'[1]660-43617-1_Pivot.xls-1'!R31)</f>
        <v>130</v>
      </c>
      <c r="L44" s="209"/>
      <c r="M44" s="209">
        <f>IF('[1]660-43617-1_Pivot.xls-1'!T31&lt;&gt;"",'[1]660-43617-1_Pivot.xls-1'!T31)</f>
        <v>190</v>
      </c>
      <c r="N44" s="209"/>
      <c r="O44" s="209">
        <f>IF('[1]660-43617-1_Pivot.xls-1'!V31&lt;&gt;"",'[1]660-43617-1_Pivot.xls-1'!V31)</f>
        <v>150</v>
      </c>
      <c r="P44" s="209"/>
      <c r="Q44" s="209">
        <f>IF('[1]660-43617-1_Pivot.xls-1'!X31&lt;&gt;"",'[1]660-43617-1_Pivot.xls-1'!X31)</f>
        <v>220</v>
      </c>
      <c r="R44" s="209"/>
      <c r="S44" s="209">
        <f>IF('[1]660-43617-1_Pivot.xls-1'!Z31&lt;&gt;"",'[1]660-43617-1_Pivot.xls-1'!Z31)</f>
        <v>1</v>
      </c>
      <c r="T44" s="209" t="s">
        <v>707</v>
      </c>
      <c r="U44" s="209">
        <f>IF('[1]660-43617-1_Pivot.xls-1'!AB31&lt;&gt;"",'[1]660-43617-1_Pivot.xls-1'!AB31)</f>
        <v>130</v>
      </c>
      <c r="V44" s="209"/>
      <c r="W44" s="209">
        <f>IF('[1]660-43617-1_Pivot.xls-1'!AD31&lt;&gt;"",'[1]660-43617-1_Pivot.xls-1'!AD31)</f>
        <v>340</v>
      </c>
      <c r="X44" s="209"/>
      <c r="Y44" s="209">
        <f>IF('[1]660-43617-1_Pivot.xls-1'!D31&lt;&gt;"",'[1]660-43617-1_Pivot.xls-1'!D31)</f>
        <v>270</v>
      </c>
      <c r="Z44" s="209"/>
      <c r="AA44" s="209">
        <f>IF('[1]660-43617-1_Pivot.xls-1'!AF31&lt;&gt;"",'[1]660-43617-1_Pivot.xls-1'!AF31)</f>
        <v>130</v>
      </c>
      <c r="AB44" s="209"/>
      <c r="AC44" s="209">
        <f>IF('[1]660-43617-1_Pivot.xls-1'!AH31&lt;&gt;"",'[1]660-43617-1_Pivot.xls-1'!AH31)</f>
        <v>160</v>
      </c>
      <c r="AD44" s="209"/>
      <c r="AE44" s="209">
        <f>IF('[1]660-43617-1_Pivot.xls-1'!AJ31&lt;&gt;"",'[1]660-43617-1_Pivot.xls-1'!AJ31)</f>
        <v>160</v>
      </c>
      <c r="AF44" s="209"/>
      <c r="AG44" s="209">
        <f>IF('[1]660-43617-1_Pivot.xls-1'!AL31&lt;&gt;"",'[1]660-43617-1_Pivot.xls-1'!AL31)</f>
        <v>190</v>
      </c>
      <c r="AH44" s="209"/>
      <c r="AI44" s="209">
        <f>IF('[1]660-43617-1_Pivot.xls-1'!H31&lt;&gt;"",'[1]660-43617-1_Pivot.xls-1'!H31)</f>
        <v>170</v>
      </c>
      <c r="AJ44" s="209"/>
      <c r="AK44" s="209">
        <f>IF('[1]660-43617-1_Pivot.xls-1'!J31&lt;&gt;"",'[1]660-43617-1_Pivot.xls-1'!J31)</f>
        <v>190</v>
      </c>
      <c r="AL44" s="209"/>
      <c r="AM44" s="209">
        <f>IF('[1]660-43617-1_Pivot.xls-1'!L31&lt;&gt;"",'[1]660-43617-1_Pivot.xls-1'!L31)</f>
        <v>160</v>
      </c>
      <c r="AN44" s="209"/>
      <c r="AO44" s="209">
        <f>IF('[1]660-43617-1_Pivot.xls-1'!N31&lt;&gt;"",'[1]660-43617-1_Pivot.xls-1'!N31)</f>
        <v>210</v>
      </c>
      <c r="AP44" s="209"/>
      <c r="AQ44" s="209">
        <f>IF('[1]660-43617-1_Pivot.xls-1'!P31&lt;&gt;"",'[1]660-43617-1_Pivot.xls-1'!P31)</f>
        <v>200</v>
      </c>
      <c r="AR44" s="209"/>
      <c r="AS44" s="209">
        <f>IF('[1]660-43617-1_Pivot.xls-1'!AN31&lt;&gt;"",'[1]660-43617-1_Pivot.xls-1'!AN31)</f>
        <v>1.3</v>
      </c>
      <c r="AT44" s="209"/>
      <c r="AU44" s="209">
        <f>IF('[1]660-43617-1_Pivot.xls-1'!F31&lt;&gt;"",'[1]660-43617-1_Pivot.xls-1'!F31)</f>
        <v>1.5</v>
      </c>
      <c r="AV44" s="209"/>
    </row>
    <row r="45" spans="1:48" ht="26.25" x14ac:dyDescent="0.25">
      <c r="A45" s="202" t="s">
        <v>750</v>
      </c>
      <c r="B45" s="203" t="s">
        <v>700</v>
      </c>
      <c r="C45" s="209">
        <f>IF('[1]660-43617-1_Pivot.xls-1'!D32&lt;&gt;"",'[1]660-43617-1_Pivot.xls-1'!D32)</f>
        <v>270</v>
      </c>
      <c r="D45" s="209"/>
      <c r="E45" s="209">
        <f>IF('[1]660-43617-1_Pivot.xls-1'!AR32&lt;&gt;"",'[1]660-43617-1_Pivot.xls-1'!AR32)</f>
        <v>150</v>
      </c>
      <c r="F45" s="209"/>
      <c r="G45" s="209">
        <f>IF('[1]660-43617-1_Pivot.xls-1'!AT32&lt;&gt;"",'[1]660-43617-1_Pivot.xls-1'!AT32)</f>
        <v>170</v>
      </c>
      <c r="H45" s="209"/>
      <c r="I45" s="209">
        <f>IF('[1]660-43617-1_Pivot.xls-1'!AV32&lt;&gt;"",'[1]660-43617-1_Pivot.xls-1'!AV32)</f>
        <v>200</v>
      </c>
      <c r="J45" s="209"/>
      <c r="K45" s="209">
        <f>IF('[1]660-43617-1_Pivot.xls-1'!R32&lt;&gt;"",'[1]660-43617-1_Pivot.xls-1'!R32)</f>
        <v>130</v>
      </c>
      <c r="L45" s="209"/>
      <c r="M45" s="209">
        <f>IF('[1]660-43617-1_Pivot.xls-1'!T32&lt;&gt;"",'[1]660-43617-1_Pivot.xls-1'!T32)</f>
        <v>190</v>
      </c>
      <c r="N45" s="209"/>
      <c r="O45" s="209">
        <f>IF('[1]660-43617-1_Pivot.xls-1'!V32&lt;&gt;"",'[1]660-43617-1_Pivot.xls-1'!V32)</f>
        <v>150</v>
      </c>
      <c r="P45" s="209"/>
      <c r="Q45" s="209">
        <f>IF('[1]660-43617-1_Pivot.xls-1'!X32&lt;&gt;"",'[1]660-43617-1_Pivot.xls-1'!X32)</f>
        <v>220</v>
      </c>
      <c r="R45" s="209"/>
      <c r="S45" s="209">
        <f>IF('[1]660-43617-1_Pivot.xls-1'!Z32&lt;&gt;"",'[1]660-43617-1_Pivot.xls-1'!Z32)</f>
        <v>1</v>
      </c>
      <c r="T45" s="209" t="s">
        <v>707</v>
      </c>
      <c r="U45" s="209">
        <f>IF('[1]660-43617-1_Pivot.xls-1'!AB32&lt;&gt;"",'[1]660-43617-1_Pivot.xls-1'!AB32)</f>
        <v>130</v>
      </c>
      <c r="V45" s="209"/>
      <c r="W45" s="209">
        <f>IF('[1]660-43617-1_Pivot.xls-1'!AD32&lt;&gt;"",'[1]660-43617-1_Pivot.xls-1'!AD32)</f>
        <v>340</v>
      </c>
      <c r="X45" s="209"/>
      <c r="Y45" s="209">
        <f>IF('[1]660-43617-1_Pivot.xls-1'!D32&lt;&gt;"",'[1]660-43617-1_Pivot.xls-1'!D32)</f>
        <v>270</v>
      </c>
      <c r="Z45" s="209"/>
      <c r="AA45" s="209">
        <f>IF('[1]660-43617-1_Pivot.xls-1'!AF32&lt;&gt;"",'[1]660-43617-1_Pivot.xls-1'!AF32)</f>
        <v>130</v>
      </c>
      <c r="AB45" s="209"/>
      <c r="AC45" s="209">
        <f>IF('[1]660-43617-1_Pivot.xls-1'!AH32&lt;&gt;"",'[1]660-43617-1_Pivot.xls-1'!AH32)</f>
        <v>160</v>
      </c>
      <c r="AD45" s="209"/>
      <c r="AE45" s="209">
        <f>IF('[1]660-43617-1_Pivot.xls-1'!AJ32&lt;&gt;"",'[1]660-43617-1_Pivot.xls-1'!AJ32)</f>
        <v>160</v>
      </c>
      <c r="AF45" s="209"/>
      <c r="AG45" s="209">
        <f>IF('[1]660-43617-1_Pivot.xls-1'!AL32&lt;&gt;"",'[1]660-43617-1_Pivot.xls-1'!AL32)</f>
        <v>190</v>
      </c>
      <c r="AH45" s="209"/>
      <c r="AI45" s="209">
        <f>IF('[1]660-43617-1_Pivot.xls-1'!H32&lt;&gt;"",'[1]660-43617-1_Pivot.xls-1'!H32)</f>
        <v>170</v>
      </c>
      <c r="AJ45" s="209"/>
      <c r="AK45" s="209">
        <f>IF('[1]660-43617-1_Pivot.xls-1'!J32&lt;&gt;"",'[1]660-43617-1_Pivot.xls-1'!J32)</f>
        <v>190</v>
      </c>
      <c r="AL45" s="209"/>
      <c r="AM45" s="209">
        <f>IF('[1]660-43617-1_Pivot.xls-1'!L32&lt;&gt;"",'[1]660-43617-1_Pivot.xls-1'!L32)</f>
        <v>160</v>
      </c>
      <c r="AN45" s="209"/>
      <c r="AO45" s="209">
        <f>IF('[1]660-43617-1_Pivot.xls-1'!N32&lt;&gt;"",'[1]660-43617-1_Pivot.xls-1'!N32)</f>
        <v>210</v>
      </c>
      <c r="AP45" s="209"/>
      <c r="AQ45" s="209">
        <f>IF('[1]660-43617-1_Pivot.xls-1'!P32&lt;&gt;"",'[1]660-43617-1_Pivot.xls-1'!P32)</f>
        <v>200</v>
      </c>
      <c r="AR45" s="209"/>
      <c r="AS45" s="209">
        <f>IF('[1]660-43617-1_Pivot.xls-1'!AN32&lt;&gt;"",'[1]660-43617-1_Pivot.xls-1'!AN32)</f>
        <v>1.3</v>
      </c>
      <c r="AT45" s="209"/>
      <c r="AU45" s="209">
        <f>IF('[1]660-43617-1_Pivot.xls-1'!F32&lt;&gt;"",'[1]660-43617-1_Pivot.xls-1'!F32)</f>
        <v>1.5</v>
      </c>
      <c r="AV45" s="209"/>
    </row>
    <row r="46" spans="1:48" x14ac:dyDescent="0.25">
      <c r="A46" s="202" t="s">
        <v>751</v>
      </c>
      <c r="B46" s="203" t="s">
        <v>700</v>
      </c>
      <c r="C46" s="209">
        <f>IF('[1]660-43617-1_Pivot.xls-1'!D38&lt;&gt;"",'[1]660-43617-1_Pivot.xls-1'!D38)</f>
        <v>8</v>
      </c>
      <c r="D46" s="209"/>
      <c r="E46" s="209">
        <f>IF('[1]660-43617-1_Pivot.xls-1'!AR38&lt;&gt;"",'[1]660-43617-1_Pivot.xls-1'!AR38)</f>
        <v>4</v>
      </c>
      <c r="F46" s="209"/>
      <c r="G46" s="209">
        <f>IF('[1]660-43617-1_Pivot.xls-1'!AT38&lt;&gt;"",'[1]660-43617-1_Pivot.xls-1'!AT38)</f>
        <v>8.8000000000000007</v>
      </c>
      <c r="H46" s="209"/>
      <c r="I46" s="209">
        <f>IF('[1]660-43617-1_Pivot.xls-1'!AV38&lt;&gt;"",'[1]660-43617-1_Pivot.xls-1'!AV38)</f>
        <v>6.4</v>
      </c>
      <c r="J46" s="209"/>
      <c r="K46" s="209">
        <f>IF('[1]660-43617-1_Pivot.xls-1'!R38&lt;&gt;"",'[1]660-43617-1_Pivot.xls-1'!R38)</f>
        <v>4.5999999999999996</v>
      </c>
      <c r="L46" s="209"/>
      <c r="M46" s="209">
        <f>IF('[1]660-43617-1_Pivot.xls-1'!T38&lt;&gt;"",'[1]660-43617-1_Pivot.xls-1'!T38)</f>
        <v>8.8000000000000007</v>
      </c>
      <c r="N46" s="209"/>
      <c r="O46" s="209">
        <f>IF('[1]660-43617-1_Pivot.xls-1'!V38&lt;&gt;"",'[1]660-43617-1_Pivot.xls-1'!V38)</f>
        <v>5.8</v>
      </c>
      <c r="P46" s="209"/>
      <c r="Q46" s="209">
        <f>IF('[1]660-43617-1_Pivot.xls-1'!X38&lt;&gt;"",'[1]660-43617-1_Pivot.xls-1'!X38)</f>
        <v>14</v>
      </c>
      <c r="R46" s="209"/>
      <c r="S46" s="209">
        <f>IF('[1]660-43617-1_Pivot.xls-1'!Z38&lt;&gt;"",'[1]660-43617-1_Pivot.xls-1'!Z38)</f>
        <v>1</v>
      </c>
      <c r="T46" s="209" t="s">
        <v>707</v>
      </c>
      <c r="U46" s="209">
        <f>IF('[1]660-43617-1_Pivot.xls-1'!AB38&lt;&gt;"",'[1]660-43617-1_Pivot.xls-1'!AB38)</f>
        <v>4.3</v>
      </c>
      <c r="V46" s="209"/>
      <c r="W46" s="209">
        <f>IF('[1]660-43617-1_Pivot.xls-1'!AD38&lt;&gt;"",'[1]660-43617-1_Pivot.xls-1'!AD38)</f>
        <v>42</v>
      </c>
      <c r="X46" s="209"/>
      <c r="Y46" s="209">
        <f>IF('[1]660-43617-1_Pivot.xls-1'!D38&lt;&gt;"",'[1]660-43617-1_Pivot.xls-1'!D38)</f>
        <v>8</v>
      </c>
      <c r="Z46" s="209"/>
      <c r="AA46" s="209">
        <f>IF('[1]660-43617-1_Pivot.xls-1'!AF38&lt;&gt;"",'[1]660-43617-1_Pivot.xls-1'!AF38)</f>
        <v>7.7</v>
      </c>
      <c r="AB46" s="209"/>
      <c r="AC46" s="209">
        <f>IF('[1]660-43617-1_Pivot.xls-1'!AH38&lt;&gt;"",'[1]660-43617-1_Pivot.xls-1'!AH38)</f>
        <v>6.7</v>
      </c>
      <c r="AD46" s="209"/>
      <c r="AE46" s="209">
        <f>IF('[1]660-43617-1_Pivot.xls-1'!AJ38&lt;&gt;"",'[1]660-43617-1_Pivot.xls-1'!AJ38)</f>
        <v>6.9</v>
      </c>
      <c r="AF46" s="209"/>
      <c r="AG46" s="209">
        <f>IF('[1]660-43617-1_Pivot.xls-1'!AL38&lt;&gt;"",'[1]660-43617-1_Pivot.xls-1'!AL38)</f>
        <v>6.1</v>
      </c>
      <c r="AH46" s="209"/>
      <c r="AI46" s="209">
        <f>IF('[1]660-43617-1_Pivot.xls-1'!H38&lt;&gt;"",'[1]660-43617-1_Pivot.xls-1'!H38)</f>
        <v>4.5999999999999996</v>
      </c>
      <c r="AJ46" s="209"/>
      <c r="AK46" s="209">
        <f>IF('[1]660-43617-1_Pivot.xls-1'!J38&lt;&gt;"",'[1]660-43617-1_Pivot.xls-1'!J38)</f>
        <v>5.6</v>
      </c>
      <c r="AL46" s="209"/>
      <c r="AM46" s="209">
        <f>IF('[1]660-43617-1_Pivot.xls-1'!L38&lt;&gt;"",'[1]660-43617-1_Pivot.xls-1'!L38)</f>
        <v>4.5</v>
      </c>
      <c r="AN46" s="209"/>
      <c r="AO46" s="209">
        <f>IF('[1]660-43617-1_Pivot.xls-1'!N38&lt;&gt;"",'[1]660-43617-1_Pivot.xls-1'!N38)</f>
        <v>5.0999999999999996</v>
      </c>
      <c r="AP46" s="209"/>
      <c r="AQ46" s="209">
        <f>IF('[1]660-43617-1_Pivot.xls-1'!P38&lt;&gt;"",'[1]660-43617-1_Pivot.xls-1'!P38)</f>
        <v>8.8000000000000007</v>
      </c>
      <c r="AR46" s="209"/>
      <c r="AS46" s="209">
        <f>IF('[1]660-43617-1_Pivot.xls-1'!AN38&lt;&gt;"",'[1]660-43617-1_Pivot.xls-1'!AN38)</f>
        <v>1</v>
      </c>
      <c r="AT46" s="209" t="s">
        <v>707</v>
      </c>
      <c r="AU46" s="209">
        <f>IF('[1]660-43617-1_Pivot.xls-1'!F38&lt;&gt;"",'[1]660-43617-1_Pivot.xls-1'!F38)</f>
        <v>1</v>
      </c>
      <c r="AV46" s="209" t="s">
        <v>707</v>
      </c>
    </row>
    <row r="47" spans="1:48" x14ac:dyDescent="0.25">
      <c r="A47" s="202" t="s">
        <v>752</v>
      </c>
      <c r="B47" s="203" t="s">
        <v>700</v>
      </c>
      <c r="C47" s="203"/>
      <c r="D47" s="203"/>
      <c r="E47" s="202"/>
      <c r="F47" s="202"/>
      <c r="G47" s="202"/>
      <c r="H47" s="202"/>
      <c r="I47" s="203"/>
      <c r="J47" s="203"/>
      <c r="K47" s="202"/>
      <c r="L47" s="202"/>
      <c r="M47" s="212"/>
      <c r="N47" s="212"/>
      <c r="O47" s="202"/>
      <c r="P47" s="202"/>
      <c r="Q47" s="202"/>
      <c r="R47" s="202"/>
      <c r="S47" s="203"/>
      <c r="T47" s="203"/>
      <c r="U47" s="202"/>
      <c r="V47" s="202"/>
      <c r="W47" s="202"/>
      <c r="X47" s="202"/>
      <c r="Y47" s="202"/>
      <c r="Z47" s="202"/>
      <c r="AA47" s="202"/>
      <c r="AB47" s="202"/>
      <c r="AC47" s="202"/>
      <c r="AD47" s="202"/>
      <c r="AE47" s="202"/>
      <c r="AF47" s="202"/>
      <c r="AG47" s="202"/>
      <c r="AH47" s="202"/>
      <c r="AI47" s="202"/>
      <c r="AJ47" s="202"/>
      <c r="AK47" s="202"/>
      <c r="AL47" s="202"/>
      <c r="AM47" s="202"/>
      <c r="AN47" s="202"/>
      <c r="AO47" s="202"/>
      <c r="AP47" s="202"/>
      <c r="AQ47" s="203"/>
      <c r="AR47" s="203"/>
      <c r="AS47" s="202"/>
      <c r="AT47" s="202"/>
      <c r="AU47" s="202"/>
      <c r="AV47" s="202"/>
    </row>
    <row r="48" spans="1:48" x14ac:dyDescent="0.25">
      <c r="A48" s="202" t="s">
        <v>753</v>
      </c>
      <c r="B48" s="203" t="s">
        <v>700</v>
      </c>
      <c r="C48" s="209">
        <f>IF('[1]660-43617-1_Pivot.xls-1'!D29&lt;&gt;"",'[1]660-43617-1_Pivot.xls-1'!D29)</f>
        <v>10</v>
      </c>
      <c r="D48" s="209" t="s">
        <v>707</v>
      </c>
      <c r="E48" s="209">
        <f>IF('[1]660-43617-1_Pivot.xls-1'!AR29&lt;&gt;"",'[1]660-43617-1_Pivot.xls-1'!AR29)</f>
        <v>10</v>
      </c>
      <c r="F48" s="209" t="s">
        <v>707</v>
      </c>
      <c r="G48" s="209">
        <f>IF('[1]660-43617-1_Pivot.xls-1'!AT29&lt;&gt;"",'[1]660-43617-1_Pivot.xls-1'!AT29)</f>
        <v>10</v>
      </c>
      <c r="H48" s="209" t="s">
        <v>707</v>
      </c>
      <c r="I48" s="209">
        <f>IF('[1]660-43617-1_Pivot.xls-1'!AV29&lt;&gt;"",'[1]660-43617-1_Pivot.xls-1'!AV29)</f>
        <v>10</v>
      </c>
      <c r="J48" s="209" t="s">
        <v>707</v>
      </c>
      <c r="K48" s="209">
        <f>IF('[1]660-43617-1_Pivot.xls-1'!R29&lt;&gt;"",'[1]660-43617-1_Pivot.xls-1'!R29)</f>
        <v>10</v>
      </c>
      <c r="L48" s="209" t="s">
        <v>707</v>
      </c>
      <c r="M48" s="209">
        <f>IF('[1]660-43617-1_Pivot.xls-1'!T29&lt;&gt;"",'[1]660-43617-1_Pivot.xls-1'!T29)</f>
        <v>10</v>
      </c>
      <c r="N48" s="209" t="s">
        <v>707</v>
      </c>
      <c r="O48" s="209">
        <f>IF('[1]660-43617-1_Pivot.xls-1'!V29&lt;&gt;"",'[1]660-43617-1_Pivot.xls-1'!V29)</f>
        <v>10</v>
      </c>
      <c r="P48" s="209" t="s">
        <v>707</v>
      </c>
      <c r="Q48" s="209">
        <f>IF('[1]660-43617-1_Pivot.xls-1'!X29&lt;&gt;"",'[1]660-43617-1_Pivot.xls-1'!X29)</f>
        <v>10</v>
      </c>
      <c r="R48" s="209" t="s">
        <v>707</v>
      </c>
      <c r="S48" s="209">
        <f>IF('[1]660-43617-1_Pivot.xls-1'!Z29&lt;&gt;"",'[1]660-43617-1_Pivot.xls-1'!Z29)</f>
        <v>10</v>
      </c>
      <c r="T48" s="209" t="s">
        <v>707</v>
      </c>
      <c r="U48" s="209">
        <f>IF('[1]660-43617-1_Pivot.xls-1'!AB29&lt;&gt;"",'[1]660-43617-1_Pivot.xls-1'!AB29)</f>
        <v>10</v>
      </c>
      <c r="V48" s="209" t="s">
        <v>707</v>
      </c>
      <c r="W48" s="209">
        <f>IF('[1]660-43617-1_Pivot.xls-1'!AD29&lt;&gt;"",'[1]660-43617-1_Pivot.xls-1'!AD29)</f>
        <v>11</v>
      </c>
      <c r="X48" s="209"/>
      <c r="Y48" s="209">
        <f>IF('[1]660-43617-1_Pivot.xls-1'!D29&lt;&gt;"",'[1]660-43617-1_Pivot.xls-1'!D29)</f>
        <v>10</v>
      </c>
      <c r="Z48" s="209" t="s">
        <v>707</v>
      </c>
      <c r="AA48" s="209">
        <f>IF('[1]660-43617-1_Pivot.xls-1'!AF29&lt;&gt;"",'[1]660-43617-1_Pivot.xls-1'!AF29)</f>
        <v>10</v>
      </c>
      <c r="AB48" s="209" t="s">
        <v>707</v>
      </c>
      <c r="AC48" s="209">
        <f>IF('[1]660-43617-1_Pivot.xls-1'!AH29&lt;&gt;"",'[1]660-43617-1_Pivot.xls-1'!AH29)</f>
        <v>10</v>
      </c>
      <c r="AD48" s="209" t="s">
        <v>707</v>
      </c>
      <c r="AE48" s="209">
        <f>IF('[1]660-43617-1_Pivot.xls-1'!AJ29&lt;&gt;"",'[1]660-43617-1_Pivot.xls-1'!AJ29)</f>
        <v>10</v>
      </c>
      <c r="AF48" s="209" t="s">
        <v>707</v>
      </c>
      <c r="AG48" s="209">
        <f>IF('[1]660-43617-1_Pivot.xls-1'!AL29&lt;&gt;"",'[1]660-43617-1_Pivot.xls-1'!AL29)</f>
        <v>10</v>
      </c>
      <c r="AH48" s="209" t="s">
        <v>707</v>
      </c>
      <c r="AI48" s="209">
        <f>IF('[1]660-43617-1_Pivot.xls-1'!H29&lt;&gt;"",'[1]660-43617-1_Pivot.xls-1'!H29)</f>
        <v>10</v>
      </c>
      <c r="AJ48" s="209" t="s">
        <v>707</v>
      </c>
      <c r="AK48" s="209">
        <f>IF('[1]660-43617-1_Pivot.xls-1'!J29&lt;&gt;"",'[1]660-43617-1_Pivot.xls-1'!J29)</f>
        <v>10</v>
      </c>
      <c r="AL48" s="209" t="s">
        <v>707</v>
      </c>
      <c r="AM48" s="209">
        <f>IF('[1]660-43617-1_Pivot.xls-1'!L29&lt;&gt;"",'[1]660-43617-1_Pivot.xls-1'!L29)</f>
        <v>10</v>
      </c>
      <c r="AN48" s="209" t="s">
        <v>707</v>
      </c>
      <c r="AO48" s="209">
        <f>IF('[1]660-43617-1_Pivot.xls-1'!N29&lt;&gt;"",'[1]660-43617-1_Pivot.xls-1'!N29)</f>
        <v>10</v>
      </c>
      <c r="AP48" s="209" t="s">
        <v>707</v>
      </c>
      <c r="AQ48" s="209">
        <f>IF('[1]660-43617-1_Pivot.xls-1'!P29&lt;&gt;"",'[1]660-43617-1_Pivot.xls-1'!P29)</f>
        <v>10</v>
      </c>
      <c r="AR48" s="209" t="s">
        <v>707</v>
      </c>
      <c r="AS48" s="209">
        <f>IF('[1]660-43617-1_Pivot.xls-1'!AN29&lt;&gt;"",'[1]660-43617-1_Pivot.xls-1'!AN29)</f>
        <v>10</v>
      </c>
      <c r="AT48" s="209" t="s">
        <v>707</v>
      </c>
      <c r="AU48" s="209">
        <f>IF('[1]660-43617-1_Pivot.xls-1'!F29&lt;&gt;"",'[1]660-43617-1_Pivot.xls-1'!F29)</f>
        <v>10</v>
      </c>
      <c r="AV48" s="209" t="s">
        <v>707</v>
      </c>
    </row>
    <row r="49" spans="1:48" x14ac:dyDescent="0.25">
      <c r="A49" s="202" t="s">
        <v>754</v>
      </c>
      <c r="B49" s="213" t="s">
        <v>755</v>
      </c>
      <c r="C49" s="214">
        <v>1.7</v>
      </c>
      <c r="D49" s="213"/>
      <c r="E49" s="214">
        <v>1.6</v>
      </c>
      <c r="F49" s="213"/>
      <c r="G49" s="214">
        <v>1.7</v>
      </c>
      <c r="H49" s="213"/>
      <c r="I49" s="214">
        <v>1.7</v>
      </c>
      <c r="J49" s="213"/>
      <c r="K49" s="214">
        <v>2</v>
      </c>
      <c r="L49" s="213"/>
      <c r="M49" s="214">
        <v>2</v>
      </c>
      <c r="N49" s="208"/>
      <c r="O49" s="214">
        <v>1.8</v>
      </c>
      <c r="P49" s="213"/>
      <c r="Q49" s="214">
        <v>1.8</v>
      </c>
      <c r="R49" s="213"/>
      <c r="S49" s="214">
        <v>-1.3</v>
      </c>
      <c r="T49" s="213"/>
      <c r="U49" s="214">
        <v>1.5</v>
      </c>
      <c r="V49" s="213"/>
      <c r="W49" s="214">
        <v>1.4</v>
      </c>
      <c r="X49" s="213"/>
      <c r="Y49" s="214">
        <v>1.9</v>
      </c>
      <c r="Z49" s="213"/>
      <c r="AA49" s="214">
        <v>2.1</v>
      </c>
      <c r="AB49" s="213"/>
      <c r="AC49" s="214">
        <v>2</v>
      </c>
      <c r="AD49" s="213"/>
      <c r="AE49" s="214">
        <v>1.7</v>
      </c>
      <c r="AF49" s="213"/>
      <c r="AG49" s="214">
        <v>1.8</v>
      </c>
      <c r="AH49" s="213"/>
      <c r="AI49" s="214">
        <v>2.4</v>
      </c>
      <c r="AJ49" s="213"/>
      <c r="AK49" s="214">
        <v>2.2000000000000002</v>
      </c>
      <c r="AL49" s="213"/>
      <c r="AM49" s="214">
        <v>2.6</v>
      </c>
      <c r="AN49" s="213"/>
      <c r="AO49" s="214">
        <v>1.9</v>
      </c>
      <c r="AP49" s="213"/>
      <c r="AQ49" s="214">
        <v>2</v>
      </c>
      <c r="AR49" s="213"/>
      <c r="AS49" s="214">
        <v>-1.2</v>
      </c>
      <c r="AT49" s="213"/>
      <c r="AU49" s="214">
        <v>-1.4</v>
      </c>
      <c r="AV49" s="213"/>
    </row>
    <row r="50" spans="1:48" x14ac:dyDescent="0.25">
      <c r="A50" s="202" t="s">
        <v>756</v>
      </c>
      <c r="B50" s="213" t="s">
        <v>755</v>
      </c>
      <c r="C50" s="215">
        <v>10</v>
      </c>
      <c r="D50" s="216"/>
      <c r="E50" s="215">
        <v>10</v>
      </c>
      <c r="F50" s="216"/>
      <c r="G50" s="215">
        <v>11</v>
      </c>
      <c r="H50" s="216"/>
      <c r="I50" s="215">
        <v>17</v>
      </c>
      <c r="J50" s="216"/>
      <c r="K50" s="215">
        <v>9</v>
      </c>
      <c r="L50" s="216"/>
      <c r="M50" s="215">
        <v>19</v>
      </c>
      <c r="N50" s="208"/>
      <c r="O50" s="215">
        <v>18</v>
      </c>
      <c r="P50" s="216"/>
      <c r="Q50" s="215">
        <v>10</v>
      </c>
      <c r="R50" s="216"/>
      <c r="S50" s="215">
        <v>0</v>
      </c>
      <c r="T50" s="216"/>
      <c r="U50" s="215">
        <v>9</v>
      </c>
      <c r="V50" s="216"/>
      <c r="W50" s="215">
        <v>14</v>
      </c>
      <c r="X50" s="216"/>
      <c r="Y50" s="215">
        <v>18</v>
      </c>
      <c r="Z50" s="216"/>
      <c r="AA50" s="215">
        <v>23</v>
      </c>
      <c r="AB50" s="216"/>
      <c r="AC50" s="215">
        <v>16</v>
      </c>
      <c r="AD50" s="216"/>
      <c r="AE50" s="215">
        <v>12</v>
      </c>
      <c r="AF50" s="216"/>
      <c r="AG50" s="215">
        <v>13</v>
      </c>
      <c r="AH50" s="216"/>
      <c r="AI50" s="215">
        <v>17</v>
      </c>
      <c r="AJ50" s="216"/>
      <c r="AK50" s="215">
        <v>17</v>
      </c>
      <c r="AL50" s="216"/>
      <c r="AM50" s="215">
        <v>16</v>
      </c>
      <c r="AN50" s="216"/>
      <c r="AO50" s="215">
        <v>8</v>
      </c>
      <c r="AP50" s="216"/>
      <c r="AQ50" s="215">
        <v>12</v>
      </c>
      <c r="AR50" s="216"/>
      <c r="AS50" s="215">
        <v>-9</v>
      </c>
      <c r="AT50" s="216"/>
      <c r="AU50" s="215">
        <v>-5</v>
      </c>
      <c r="AV50" s="216"/>
    </row>
    <row r="51" spans="1:48" x14ac:dyDescent="0.25">
      <c r="A51" s="202" t="s">
        <v>757</v>
      </c>
      <c r="B51" s="213" t="s">
        <v>755</v>
      </c>
      <c r="C51" s="217">
        <v>-4.5545999999999998</v>
      </c>
      <c r="D51" s="218"/>
      <c r="E51" s="217">
        <v>-3.0792000000000002</v>
      </c>
      <c r="F51" s="218"/>
      <c r="G51" s="217">
        <v>-3.2884000000000007</v>
      </c>
      <c r="H51" s="218"/>
      <c r="I51" s="217">
        <v>-2.7973000000000003</v>
      </c>
      <c r="J51" s="218"/>
      <c r="K51" s="217">
        <v>-3.3708</v>
      </c>
      <c r="L51" s="218"/>
      <c r="M51" s="217">
        <v>-5.5442999999999998</v>
      </c>
      <c r="N51" s="218"/>
      <c r="O51" s="217">
        <v>-2.8216999999999999</v>
      </c>
      <c r="P51" s="218"/>
      <c r="Q51" s="217">
        <v>-5.2401999999999997</v>
      </c>
      <c r="R51" s="218"/>
      <c r="S51" s="217">
        <v>-13.616900000000001</v>
      </c>
      <c r="T51" s="218"/>
      <c r="U51" s="217">
        <v>-3.3714999999999997</v>
      </c>
      <c r="V51" s="218"/>
      <c r="W51" s="217">
        <v>-3.5539000000000001</v>
      </c>
      <c r="X51" s="218"/>
      <c r="Y51" s="217">
        <v>-3.4111000000000002</v>
      </c>
      <c r="Z51" s="218"/>
      <c r="AA51" s="217">
        <v>-4.5438000000000001</v>
      </c>
      <c r="AB51" s="218"/>
      <c r="AC51" s="217">
        <v>-4.7865000000000002</v>
      </c>
      <c r="AD51" s="218"/>
      <c r="AE51" s="217">
        <v>-4.3609</v>
      </c>
      <c r="AF51" s="218"/>
      <c r="AG51" s="217">
        <v>-3.4428999999999994</v>
      </c>
      <c r="AH51" s="218"/>
      <c r="AI51" s="217">
        <v>-5.7687000000000008</v>
      </c>
      <c r="AJ51" s="218"/>
      <c r="AK51" s="217">
        <v>-6.1627000000000001</v>
      </c>
      <c r="AL51" s="218"/>
      <c r="AM51" s="217">
        <v>-5.0173000000000005</v>
      </c>
      <c r="AN51" s="218"/>
      <c r="AO51" s="217">
        <v>-5.8229999999999995</v>
      </c>
      <c r="AP51" s="218"/>
      <c r="AQ51" s="217">
        <v>-4.8218999999999994</v>
      </c>
      <c r="AR51" s="218"/>
      <c r="AS51" s="217">
        <v>-10.510400000000001</v>
      </c>
      <c r="AT51" s="218"/>
      <c r="AU51" s="217">
        <v>-13.5572</v>
      </c>
      <c r="AV51" s="218"/>
    </row>
    <row r="52" spans="1:48" x14ac:dyDescent="0.25">
      <c r="A52" s="202" t="s">
        <v>758</v>
      </c>
      <c r="B52" s="213" t="s">
        <v>759</v>
      </c>
      <c r="C52" s="208"/>
      <c r="D52" s="208"/>
      <c r="E52" s="208"/>
      <c r="F52" s="208"/>
      <c r="G52" s="208"/>
      <c r="H52" s="208"/>
      <c r="I52" s="208"/>
      <c r="J52" s="208"/>
      <c r="K52" s="208"/>
      <c r="L52" s="208"/>
      <c r="M52" s="208"/>
      <c r="N52" s="208"/>
      <c r="O52" s="208"/>
      <c r="P52" s="208"/>
      <c r="Q52" s="208"/>
      <c r="R52" s="208"/>
      <c r="S52" s="208"/>
      <c r="T52" s="208"/>
      <c r="U52" s="208"/>
      <c r="V52" s="208"/>
      <c r="W52" s="208"/>
      <c r="X52" s="208"/>
      <c r="Y52" s="208"/>
      <c r="Z52" s="208"/>
      <c r="AA52" s="208"/>
      <c r="AB52" s="208"/>
      <c r="AC52" s="208"/>
      <c r="AD52" s="208"/>
      <c r="AE52" s="208"/>
      <c r="AF52" s="208"/>
      <c r="AG52" s="208"/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</row>
    <row r="53" spans="1:48" x14ac:dyDescent="0.25">
      <c r="A53" s="202" t="s">
        <v>760</v>
      </c>
      <c r="B53" s="213" t="s">
        <v>755</v>
      </c>
      <c r="C53" s="216"/>
      <c r="D53" s="203"/>
      <c r="E53" s="216"/>
      <c r="F53" s="203"/>
      <c r="G53" s="216"/>
      <c r="H53" s="203"/>
      <c r="I53" s="216"/>
      <c r="J53" s="203"/>
      <c r="K53" s="216"/>
      <c r="L53" s="203"/>
      <c r="M53" s="216"/>
      <c r="N53" s="203"/>
      <c r="O53" s="216"/>
      <c r="P53" s="203"/>
      <c r="Q53" s="216"/>
      <c r="R53" s="203"/>
      <c r="S53" s="216"/>
      <c r="T53" s="203"/>
      <c r="U53" s="216"/>
      <c r="V53" s="203"/>
      <c r="W53" s="216"/>
      <c r="X53" s="203"/>
      <c r="Y53" s="216"/>
      <c r="Z53" s="203"/>
      <c r="AA53" s="216"/>
      <c r="AB53" s="203"/>
      <c r="AC53" s="216"/>
      <c r="AD53" s="203"/>
      <c r="AE53" s="216"/>
      <c r="AF53" s="203"/>
      <c r="AG53" s="216"/>
      <c r="AH53" s="203"/>
      <c r="AI53" s="216"/>
      <c r="AJ53" s="203"/>
      <c r="AK53" s="216"/>
      <c r="AL53" s="203"/>
      <c r="AM53" s="216"/>
      <c r="AN53" s="203"/>
      <c r="AO53" s="216"/>
      <c r="AP53" s="203"/>
      <c r="AQ53" s="216"/>
      <c r="AR53" s="203"/>
      <c r="AS53" s="216"/>
      <c r="AT53" s="203"/>
      <c r="AU53" s="216"/>
      <c r="AV53" s="203"/>
    </row>
    <row r="54" spans="1:48" x14ac:dyDescent="0.25">
      <c r="A54" s="202" t="s">
        <v>761</v>
      </c>
      <c r="B54" s="213" t="s">
        <v>755</v>
      </c>
      <c r="C54" s="213"/>
      <c r="D54" s="213"/>
      <c r="E54" s="213"/>
      <c r="F54" s="213"/>
      <c r="G54" s="213"/>
      <c r="H54" s="213"/>
      <c r="I54" s="213"/>
      <c r="J54" s="213"/>
      <c r="K54" s="219"/>
      <c r="L54" s="219"/>
      <c r="M54" s="208"/>
      <c r="N54" s="208"/>
      <c r="O54" s="219"/>
      <c r="P54" s="219"/>
      <c r="Q54" s="219"/>
      <c r="R54" s="219"/>
      <c r="S54" s="213"/>
      <c r="T54" s="213"/>
      <c r="U54" s="208"/>
      <c r="V54" s="208"/>
      <c r="W54" s="213"/>
      <c r="X54" s="213"/>
      <c r="Y54" s="219"/>
      <c r="Z54" s="219"/>
      <c r="AA54" s="213"/>
      <c r="AB54" s="213"/>
      <c r="AC54" s="213"/>
      <c r="AD54" s="213"/>
      <c r="AE54" s="219"/>
      <c r="AF54" s="219"/>
      <c r="AG54" s="213"/>
      <c r="AH54" s="213"/>
      <c r="AI54" s="213"/>
      <c r="AJ54" s="213"/>
      <c r="AK54" s="213"/>
      <c r="AL54" s="213"/>
      <c r="AM54" s="219"/>
      <c r="AN54" s="219"/>
      <c r="AO54" s="213"/>
      <c r="AP54" s="213"/>
      <c r="AQ54" s="213"/>
      <c r="AR54" s="213"/>
      <c r="AS54" s="213"/>
      <c r="AT54" s="213"/>
      <c r="AU54" s="219"/>
      <c r="AV54" s="219"/>
    </row>
    <row r="55" spans="1:48" x14ac:dyDescent="0.25">
      <c r="A55" s="220" t="s">
        <v>762</v>
      </c>
      <c r="B55" s="213" t="s">
        <v>763</v>
      </c>
      <c r="C55" s="216"/>
      <c r="D55" s="216"/>
      <c r="E55" s="216"/>
      <c r="F55" s="216"/>
      <c r="G55" s="216"/>
      <c r="H55" s="216"/>
      <c r="I55" s="213"/>
      <c r="J55" s="213"/>
      <c r="K55" s="216"/>
      <c r="L55" s="216"/>
      <c r="M55" s="216"/>
      <c r="N55" s="203"/>
      <c r="O55" s="216"/>
      <c r="P55" s="216"/>
      <c r="Q55" s="216"/>
      <c r="R55" s="216"/>
      <c r="S55" s="216"/>
      <c r="T55" s="216"/>
      <c r="U55" s="203"/>
      <c r="V55" s="203"/>
      <c r="W55" s="216"/>
      <c r="X55" s="216"/>
      <c r="Y55" s="216"/>
      <c r="Z55" s="216"/>
      <c r="AA55" s="221"/>
      <c r="AB55" s="203"/>
      <c r="AC55" s="203"/>
      <c r="AD55" s="203"/>
      <c r="AE55" s="216"/>
      <c r="AF55" s="216"/>
      <c r="AG55" s="216"/>
      <c r="AH55" s="216"/>
      <c r="AI55" s="216"/>
      <c r="AJ55" s="216"/>
      <c r="AK55" s="203"/>
      <c r="AL55" s="203"/>
      <c r="AM55" s="216"/>
      <c r="AN55" s="216"/>
      <c r="AO55" s="216"/>
      <c r="AP55" s="216"/>
      <c r="AQ55" s="221"/>
      <c r="AR55" s="203"/>
      <c r="AS55" s="216"/>
      <c r="AT55" s="216"/>
      <c r="AU55" s="203"/>
      <c r="AV55" s="203"/>
    </row>
    <row r="56" spans="1:48" x14ac:dyDescent="0.25">
      <c r="A56" s="211"/>
      <c r="B56" s="211"/>
      <c r="C56" s="211" t="s">
        <v>764</v>
      </c>
      <c r="D56" s="211"/>
      <c r="E56" s="211"/>
      <c r="F56" s="228"/>
      <c r="G56" s="228"/>
      <c r="H56" s="228"/>
      <c r="I56" s="228"/>
      <c r="J56" s="228"/>
      <c r="K56" s="228"/>
      <c r="L56" s="228"/>
      <c r="M56" s="228"/>
      <c r="N56" s="228"/>
      <c r="O56" s="228"/>
      <c r="P56" s="229"/>
      <c r="Q56" s="229"/>
      <c r="R56" s="229"/>
      <c r="S56" s="229"/>
      <c r="T56" s="229"/>
      <c r="U56" s="229"/>
      <c r="V56" s="229"/>
      <c r="W56" s="229"/>
      <c r="X56" s="229"/>
      <c r="Y56" s="229"/>
      <c r="Z56" s="229"/>
      <c r="AA56" s="229"/>
      <c r="AB56" s="229"/>
      <c r="AC56" s="229"/>
      <c r="AD56" s="229"/>
      <c r="AE56" s="229"/>
      <c r="AF56" s="229"/>
      <c r="AG56" s="229"/>
      <c r="AH56" s="229"/>
      <c r="AI56" s="229"/>
      <c r="AJ56" s="228"/>
      <c r="AK56" s="228"/>
      <c r="AL56" s="228"/>
      <c r="AM56" s="228"/>
      <c r="AN56" s="228"/>
      <c r="AO56" s="228"/>
      <c r="AP56" s="228"/>
      <c r="AQ56" s="228"/>
      <c r="AR56" s="230"/>
      <c r="AS56" s="230"/>
      <c r="AT56" s="230"/>
      <c r="AU56" s="230"/>
      <c r="AV56" s="230"/>
    </row>
    <row r="57" spans="1:48" x14ac:dyDescent="0.25">
      <c r="A57" s="222"/>
      <c r="B57" s="223"/>
      <c r="C57" s="223" t="s">
        <v>765</v>
      </c>
      <c r="D57" s="223"/>
      <c r="E57" s="223"/>
      <c r="F57" s="228"/>
      <c r="G57" s="228"/>
      <c r="H57" s="228"/>
      <c r="I57" s="228"/>
      <c r="J57" s="228"/>
      <c r="K57" s="228"/>
      <c r="L57" s="228"/>
      <c r="M57" s="228"/>
      <c r="N57" s="228"/>
      <c r="O57" s="228"/>
      <c r="P57" s="229"/>
      <c r="Q57" s="229"/>
      <c r="R57" s="229"/>
      <c r="S57" s="229"/>
      <c r="T57" s="229"/>
      <c r="U57" s="229"/>
      <c r="V57" s="229"/>
      <c r="W57" s="229"/>
      <c r="X57" s="229"/>
      <c r="Y57" s="229"/>
      <c r="Z57" s="229"/>
      <c r="AA57" s="229"/>
      <c r="AB57" s="229"/>
      <c r="AC57" s="229"/>
      <c r="AD57" s="229"/>
      <c r="AE57" s="229"/>
      <c r="AF57" s="229"/>
      <c r="AG57" s="229"/>
      <c r="AH57" s="229"/>
      <c r="AI57" s="229"/>
      <c r="AJ57" s="228"/>
      <c r="AK57" s="228"/>
      <c r="AL57" s="228"/>
      <c r="AM57" s="228"/>
      <c r="AN57" s="228"/>
      <c r="AO57" s="228"/>
      <c r="AP57" s="228"/>
      <c r="AQ57" s="228"/>
      <c r="AR57" s="228"/>
      <c r="AS57" s="228"/>
      <c r="AT57" s="228"/>
      <c r="AU57" s="228"/>
      <c r="AV57" s="228"/>
    </row>
    <row r="58" spans="1:48" x14ac:dyDescent="0.25">
      <c r="A58" s="222"/>
      <c r="B58" s="223"/>
      <c r="C58" s="224" t="s">
        <v>766</v>
      </c>
      <c r="D58" s="223"/>
      <c r="E58" s="223"/>
      <c r="F58" s="228"/>
      <c r="G58" s="228"/>
      <c r="H58" s="228"/>
      <c r="I58" s="228"/>
      <c r="J58" s="228"/>
      <c r="K58" s="228"/>
      <c r="L58" s="228"/>
      <c r="M58" s="228"/>
      <c r="N58" s="228"/>
      <c r="O58" s="228"/>
      <c r="P58" s="229"/>
      <c r="Q58" s="229"/>
      <c r="R58" s="229"/>
      <c r="S58" s="229"/>
      <c r="T58" s="229"/>
      <c r="U58" s="229"/>
      <c r="V58" s="229"/>
      <c r="W58" s="229"/>
      <c r="X58" s="229"/>
      <c r="Y58" s="229"/>
      <c r="Z58" s="229"/>
      <c r="AA58" s="229"/>
      <c r="AB58" s="229"/>
      <c r="AC58" s="229"/>
      <c r="AD58" s="229"/>
      <c r="AE58" s="229"/>
      <c r="AF58" s="229"/>
      <c r="AG58" s="229"/>
      <c r="AH58" s="229"/>
      <c r="AI58" s="229"/>
      <c r="AJ58" s="228"/>
      <c r="AK58" s="228"/>
      <c r="AL58" s="228"/>
      <c r="AM58" s="228"/>
      <c r="AN58" s="228"/>
      <c r="AO58" s="228"/>
      <c r="AP58" s="228"/>
      <c r="AQ58" s="228"/>
      <c r="AR58" s="228"/>
      <c r="AS58" s="228"/>
      <c r="AT58" s="228"/>
      <c r="AU58" s="228"/>
      <c r="AV58" s="228"/>
    </row>
    <row r="59" spans="1:48" x14ac:dyDescent="0.25">
      <c r="A59" s="211"/>
      <c r="B59" s="211"/>
      <c r="C59" s="211" t="s">
        <v>767</v>
      </c>
      <c r="D59" s="211"/>
      <c r="E59" s="211"/>
      <c r="F59" s="228"/>
      <c r="G59" s="228"/>
      <c r="H59" s="228"/>
      <c r="I59" s="228"/>
      <c r="J59" s="228"/>
      <c r="K59" s="228"/>
      <c r="L59" s="228"/>
      <c r="M59" s="228"/>
      <c r="N59" s="228"/>
      <c r="O59" s="228"/>
      <c r="P59" s="229"/>
      <c r="Q59" s="229"/>
      <c r="R59" s="229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F59" s="229"/>
      <c r="AG59" s="229"/>
      <c r="AH59" s="229"/>
      <c r="AI59" s="229"/>
      <c r="AJ59" s="228"/>
      <c r="AK59" s="228"/>
      <c r="AL59" s="228"/>
      <c r="AM59" s="228"/>
      <c r="AN59" s="228"/>
      <c r="AO59" s="228"/>
      <c r="AP59" s="228"/>
      <c r="AQ59" s="228"/>
      <c r="AR59" s="228"/>
      <c r="AS59" s="228"/>
      <c r="AT59" s="228"/>
      <c r="AU59" s="228"/>
      <c r="AV59" s="228"/>
    </row>
    <row r="60" spans="1:48" x14ac:dyDescent="0.25">
      <c r="A60" s="211"/>
      <c r="B60" s="225" t="s">
        <v>696</v>
      </c>
      <c r="C60" s="224" t="s">
        <v>768</v>
      </c>
      <c r="D60" s="211"/>
      <c r="E60" s="211"/>
      <c r="F60" s="228"/>
      <c r="G60" s="211" t="s">
        <v>769</v>
      </c>
      <c r="H60" s="228"/>
      <c r="I60" s="228"/>
      <c r="J60" s="228"/>
      <c r="K60" s="228"/>
      <c r="L60" s="228"/>
      <c r="M60" s="228"/>
      <c r="N60" s="228"/>
      <c r="O60" s="228"/>
      <c r="P60" s="229"/>
      <c r="Q60" s="229"/>
      <c r="R60" s="229"/>
      <c r="S60" s="229"/>
      <c r="T60" s="229"/>
      <c r="U60" s="229"/>
      <c r="V60" s="229"/>
      <c r="W60" s="229"/>
      <c r="X60" s="229"/>
      <c r="Y60" s="229"/>
      <c r="Z60" s="229"/>
      <c r="AA60" s="229"/>
      <c r="AB60" s="229"/>
      <c r="AC60" s="229"/>
      <c r="AD60" s="229"/>
      <c r="AE60" s="229"/>
      <c r="AF60" s="229"/>
      <c r="AG60" s="229"/>
      <c r="AH60" s="229"/>
      <c r="AI60" s="229"/>
      <c r="AJ60" s="228"/>
      <c r="AK60" s="228"/>
      <c r="AL60" s="228"/>
      <c r="AM60" s="228"/>
      <c r="AN60" s="228"/>
      <c r="AO60" s="228"/>
      <c r="AP60" s="228"/>
      <c r="AQ60" s="228"/>
      <c r="AR60" s="228"/>
      <c r="AS60" s="228"/>
      <c r="AT60" s="228"/>
      <c r="AU60" s="228"/>
      <c r="AV60" s="228"/>
    </row>
    <row r="61" spans="1:48" x14ac:dyDescent="0.25">
      <c r="A61" s="211"/>
      <c r="B61" s="225" t="s">
        <v>698</v>
      </c>
      <c r="C61" s="224" t="s">
        <v>770</v>
      </c>
      <c r="D61" s="211"/>
      <c r="E61" s="211"/>
      <c r="F61" s="228"/>
      <c r="G61" s="211" t="s">
        <v>771</v>
      </c>
      <c r="H61" s="228"/>
      <c r="I61" s="228"/>
      <c r="J61" s="228"/>
      <c r="K61" s="228"/>
      <c r="L61" s="228"/>
      <c r="M61" s="228"/>
      <c r="N61" s="228"/>
      <c r="O61" s="228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9"/>
      <c r="AH61" s="229"/>
      <c r="AI61" s="229"/>
      <c r="AJ61" s="228"/>
      <c r="AK61" s="228"/>
      <c r="AL61" s="228"/>
      <c r="AM61" s="228"/>
      <c r="AN61" s="228"/>
      <c r="AO61" s="228"/>
      <c r="AP61" s="228"/>
      <c r="AQ61" s="228"/>
      <c r="AR61" s="228"/>
      <c r="AS61" s="228"/>
      <c r="AT61" s="228"/>
      <c r="AU61" s="228"/>
      <c r="AV61" s="228"/>
    </row>
    <row r="62" spans="1:48" x14ac:dyDescent="0.25">
      <c r="A62" s="211"/>
      <c r="B62" s="225" t="s">
        <v>700</v>
      </c>
      <c r="C62" s="224" t="s">
        <v>772</v>
      </c>
      <c r="D62" s="211"/>
      <c r="E62" s="211"/>
      <c r="F62" s="228"/>
      <c r="G62" s="224" t="s">
        <v>773</v>
      </c>
      <c r="H62" s="228"/>
      <c r="I62" s="228"/>
      <c r="J62" s="228"/>
      <c r="K62" s="228"/>
      <c r="L62" s="228"/>
      <c r="M62" s="228"/>
      <c r="N62" s="228"/>
      <c r="O62" s="228"/>
      <c r="P62" s="229"/>
      <c r="Q62" s="229"/>
      <c r="R62" s="229"/>
      <c r="S62" s="229"/>
      <c r="T62" s="229"/>
      <c r="U62" s="229"/>
      <c r="V62" s="229"/>
      <c r="W62" s="229"/>
      <c r="X62" s="229"/>
      <c r="Y62" s="229"/>
      <c r="Z62" s="229"/>
      <c r="AA62" s="229"/>
      <c r="AB62" s="229"/>
      <c r="AC62" s="229"/>
      <c r="AD62" s="229"/>
      <c r="AE62" s="229"/>
      <c r="AF62" s="229"/>
      <c r="AG62" s="229"/>
      <c r="AH62" s="229"/>
      <c r="AI62" s="229"/>
      <c r="AJ62" s="228"/>
      <c r="AK62" s="228"/>
      <c r="AL62" s="228"/>
      <c r="AM62" s="228"/>
      <c r="AN62" s="228"/>
      <c r="AO62" s="228"/>
      <c r="AP62" s="228"/>
      <c r="AQ62" s="228"/>
      <c r="AR62" s="228"/>
      <c r="AS62" s="228"/>
      <c r="AT62" s="228"/>
      <c r="AU62" s="228"/>
      <c r="AV62" s="228"/>
    </row>
    <row r="63" spans="1:48" x14ac:dyDescent="0.25">
      <c r="A63" s="211"/>
      <c r="B63" s="225" t="s">
        <v>702</v>
      </c>
      <c r="C63" s="211" t="s">
        <v>774</v>
      </c>
      <c r="D63" s="211"/>
      <c r="E63" s="211"/>
      <c r="F63" s="228"/>
      <c r="G63" s="224" t="s">
        <v>775</v>
      </c>
      <c r="H63" s="228"/>
      <c r="I63" s="228"/>
      <c r="J63" s="228"/>
      <c r="K63" s="228"/>
      <c r="L63" s="228"/>
      <c r="M63" s="228"/>
      <c r="N63" s="228"/>
      <c r="O63" s="228"/>
      <c r="P63" s="229"/>
      <c r="Q63" s="229"/>
      <c r="R63" s="229"/>
      <c r="S63" s="229"/>
      <c r="T63" s="229"/>
      <c r="U63" s="229"/>
      <c r="V63" s="229"/>
      <c r="W63" s="229"/>
      <c r="X63" s="229"/>
      <c r="Y63" s="229"/>
      <c r="Z63" s="229"/>
      <c r="AA63" s="229"/>
      <c r="AB63" s="229"/>
      <c r="AC63" s="229"/>
      <c r="AD63" s="229"/>
      <c r="AE63" s="229"/>
      <c r="AF63" s="229"/>
      <c r="AG63" s="229"/>
      <c r="AH63" s="229"/>
      <c r="AI63" s="229"/>
      <c r="AJ63" s="228"/>
      <c r="AK63" s="228"/>
      <c r="AL63" s="228"/>
      <c r="AM63" s="228"/>
      <c r="AN63" s="228"/>
      <c r="AO63" s="228"/>
      <c r="AP63" s="228"/>
      <c r="AQ63" s="228"/>
      <c r="AR63" s="228"/>
      <c r="AS63" s="228"/>
      <c r="AT63" s="228"/>
      <c r="AU63" s="228"/>
      <c r="AV63" s="228"/>
    </row>
    <row r="64" spans="1:48" x14ac:dyDescent="0.25">
      <c r="A64" s="211"/>
      <c r="B64" s="211"/>
      <c r="C64" s="211" t="s">
        <v>776</v>
      </c>
      <c r="D64" s="211"/>
      <c r="E64" s="211"/>
      <c r="F64" s="228"/>
      <c r="G64" s="226" t="s">
        <v>777</v>
      </c>
      <c r="H64" s="228"/>
      <c r="I64" s="228"/>
      <c r="J64" s="228"/>
      <c r="K64" s="228"/>
      <c r="L64" s="228"/>
      <c r="M64" s="228"/>
      <c r="N64" s="228"/>
      <c r="O64" s="228"/>
      <c r="P64" s="229"/>
      <c r="Q64" s="229"/>
      <c r="R64" s="229"/>
      <c r="S64" s="229"/>
      <c r="T64" s="229"/>
      <c r="U64" s="229"/>
      <c r="V64" s="229"/>
      <c r="W64" s="229"/>
      <c r="X64" s="229"/>
      <c r="Y64" s="229"/>
      <c r="Z64" s="229"/>
      <c r="AA64" s="229"/>
      <c r="AB64" s="229"/>
      <c r="AC64" s="229"/>
      <c r="AD64" s="229"/>
      <c r="AE64" s="229"/>
      <c r="AF64" s="229"/>
      <c r="AG64" s="229"/>
      <c r="AH64" s="229"/>
      <c r="AI64" s="229"/>
      <c r="AJ64" s="228"/>
      <c r="AK64" s="228"/>
      <c r="AL64" s="228"/>
      <c r="AM64" s="228"/>
      <c r="AN64" s="228"/>
      <c r="AO64" s="228"/>
      <c r="AP64" s="228"/>
      <c r="AQ64" s="228"/>
      <c r="AR64" s="228"/>
      <c r="AS64" s="228"/>
      <c r="AT64" s="228"/>
      <c r="AU64" s="228"/>
      <c r="AV64" s="228"/>
    </row>
  </sheetData>
  <customSheetViews>
    <customSheetView guid="{899A0855-1E4C-4ABA-ACAE-00009733593A}">
      <pageMargins left="0.7" right="0.7" top="0.75" bottom="0.75" header="0.3" footer="0.3"/>
      <pageSetup orientation="portrait" r:id="rId1"/>
    </customSheetView>
  </customSheetView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view="pageBreakPreview" zoomScaleNormal="100" zoomScaleSheetLayoutView="100" workbookViewId="0"/>
  </sheetViews>
  <sheetFormatPr defaultRowHeight="12.75" x14ac:dyDescent="0.2"/>
  <cols>
    <col min="1" max="1" width="13.5703125" style="2" customWidth="1"/>
    <col min="2" max="2" width="15.7109375" style="2" customWidth="1"/>
    <col min="3" max="4" width="8.28515625" style="2" customWidth="1"/>
    <col min="5" max="6" width="15.7109375" style="2" customWidth="1"/>
    <col min="7" max="256" width="9.140625" style="2"/>
    <col min="257" max="257" width="13.5703125" style="2" customWidth="1"/>
    <col min="258" max="258" width="15.7109375" style="2" customWidth="1"/>
    <col min="259" max="260" width="8.28515625" style="2" customWidth="1"/>
    <col min="261" max="262" width="15.7109375" style="2" customWidth="1"/>
    <col min="263" max="512" width="9.140625" style="2"/>
    <col min="513" max="513" width="13.5703125" style="2" customWidth="1"/>
    <col min="514" max="514" width="15.7109375" style="2" customWidth="1"/>
    <col min="515" max="516" width="8.28515625" style="2" customWidth="1"/>
    <col min="517" max="518" width="15.7109375" style="2" customWidth="1"/>
    <col min="519" max="768" width="9.140625" style="2"/>
    <col min="769" max="769" width="13.5703125" style="2" customWidth="1"/>
    <col min="770" max="770" width="15.7109375" style="2" customWidth="1"/>
    <col min="771" max="772" width="8.28515625" style="2" customWidth="1"/>
    <col min="773" max="774" width="15.7109375" style="2" customWidth="1"/>
    <col min="775" max="1024" width="9.140625" style="2"/>
    <col min="1025" max="1025" width="13.5703125" style="2" customWidth="1"/>
    <col min="1026" max="1026" width="15.7109375" style="2" customWidth="1"/>
    <col min="1027" max="1028" width="8.28515625" style="2" customWidth="1"/>
    <col min="1029" max="1030" width="15.7109375" style="2" customWidth="1"/>
    <col min="1031" max="1280" width="9.140625" style="2"/>
    <col min="1281" max="1281" width="13.5703125" style="2" customWidth="1"/>
    <col min="1282" max="1282" width="15.7109375" style="2" customWidth="1"/>
    <col min="1283" max="1284" width="8.28515625" style="2" customWidth="1"/>
    <col min="1285" max="1286" width="15.7109375" style="2" customWidth="1"/>
    <col min="1287" max="1536" width="9.140625" style="2"/>
    <col min="1537" max="1537" width="13.5703125" style="2" customWidth="1"/>
    <col min="1538" max="1538" width="15.7109375" style="2" customWidth="1"/>
    <col min="1539" max="1540" width="8.28515625" style="2" customWidth="1"/>
    <col min="1541" max="1542" width="15.7109375" style="2" customWidth="1"/>
    <col min="1543" max="1792" width="9.140625" style="2"/>
    <col min="1793" max="1793" width="13.5703125" style="2" customWidth="1"/>
    <col min="1794" max="1794" width="15.7109375" style="2" customWidth="1"/>
    <col min="1795" max="1796" width="8.28515625" style="2" customWidth="1"/>
    <col min="1797" max="1798" width="15.7109375" style="2" customWidth="1"/>
    <col min="1799" max="2048" width="9.140625" style="2"/>
    <col min="2049" max="2049" width="13.5703125" style="2" customWidth="1"/>
    <col min="2050" max="2050" width="15.7109375" style="2" customWidth="1"/>
    <col min="2051" max="2052" width="8.28515625" style="2" customWidth="1"/>
    <col min="2053" max="2054" width="15.7109375" style="2" customWidth="1"/>
    <col min="2055" max="2304" width="9.140625" style="2"/>
    <col min="2305" max="2305" width="13.5703125" style="2" customWidth="1"/>
    <col min="2306" max="2306" width="15.7109375" style="2" customWidth="1"/>
    <col min="2307" max="2308" width="8.28515625" style="2" customWidth="1"/>
    <col min="2309" max="2310" width="15.7109375" style="2" customWidth="1"/>
    <col min="2311" max="2560" width="9.140625" style="2"/>
    <col min="2561" max="2561" width="13.5703125" style="2" customWidth="1"/>
    <col min="2562" max="2562" width="15.7109375" style="2" customWidth="1"/>
    <col min="2563" max="2564" width="8.28515625" style="2" customWidth="1"/>
    <col min="2565" max="2566" width="15.7109375" style="2" customWidth="1"/>
    <col min="2567" max="2816" width="9.140625" style="2"/>
    <col min="2817" max="2817" width="13.5703125" style="2" customWidth="1"/>
    <col min="2818" max="2818" width="15.7109375" style="2" customWidth="1"/>
    <col min="2819" max="2820" width="8.28515625" style="2" customWidth="1"/>
    <col min="2821" max="2822" width="15.7109375" style="2" customWidth="1"/>
    <col min="2823" max="3072" width="9.140625" style="2"/>
    <col min="3073" max="3073" width="13.5703125" style="2" customWidth="1"/>
    <col min="3074" max="3074" width="15.7109375" style="2" customWidth="1"/>
    <col min="3075" max="3076" width="8.28515625" style="2" customWidth="1"/>
    <col min="3077" max="3078" width="15.7109375" style="2" customWidth="1"/>
    <col min="3079" max="3328" width="9.140625" style="2"/>
    <col min="3329" max="3329" width="13.5703125" style="2" customWidth="1"/>
    <col min="3330" max="3330" width="15.7109375" style="2" customWidth="1"/>
    <col min="3331" max="3332" width="8.28515625" style="2" customWidth="1"/>
    <col min="3333" max="3334" width="15.7109375" style="2" customWidth="1"/>
    <col min="3335" max="3584" width="9.140625" style="2"/>
    <col min="3585" max="3585" width="13.5703125" style="2" customWidth="1"/>
    <col min="3586" max="3586" width="15.7109375" style="2" customWidth="1"/>
    <col min="3587" max="3588" width="8.28515625" style="2" customWidth="1"/>
    <col min="3589" max="3590" width="15.7109375" style="2" customWidth="1"/>
    <col min="3591" max="3840" width="9.140625" style="2"/>
    <col min="3841" max="3841" width="13.5703125" style="2" customWidth="1"/>
    <col min="3842" max="3842" width="15.7109375" style="2" customWidth="1"/>
    <col min="3843" max="3844" width="8.28515625" style="2" customWidth="1"/>
    <col min="3845" max="3846" width="15.7109375" style="2" customWidth="1"/>
    <col min="3847" max="4096" width="9.140625" style="2"/>
    <col min="4097" max="4097" width="13.5703125" style="2" customWidth="1"/>
    <col min="4098" max="4098" width="15.7109375" style="2" customWidth="1"/>
    <col min="4099" max="4100" width="8.28515625" style="2" customWidth="1"/>
    <col min="4101" max="4102" width="15.7109375" style="2" customWidth="1"/>
    <col min="4103" max="4352" width="9.140625" style="2"/>
    <col min="4353" max="4353" width="13.5703125" style="2" customWidth="1"/>
    <col min="4354" max="4354" width="15.7109375" style="2" customWidth="1"/>
    <col min="4355" max="4356" width="8.28515625" style="2" customWidth="1"/>
    <col min="4357" max="4358" width="15.7109375" style="2" customWidth="1"/>
    <col min="4359" max="4608" width="9.140625" style="2"/>
    <col min="4609" max="4609" width="13.5703125" style="2" customWidth="1"/>
    <col min="4610" max="4610" width="15.7109375" style="2" customWidth="1"/>
    <col min="4611" max="4612" width="8.28515625" style="2" customWidth="1"/>
    <col min="4613" max="4614" width="15.7109375" style="2" customWidth="1"/>
    <col min="4615" max="4864" width="9.140625" style="2"/>
    <col min="4865" max="4865" width="13.5703125" style="2" customWidth="1"/>
    <col min="4866" max="4866" width="15.7109375" style="2" customWidth="1"/>
    <col min="4867" max="4868" width="8.28515625" style="2" customWidth="1"/>
    <col min="4869" max="4870" width="15.7109375" style="2" customWidth="1"/>
    <col min="4871" max="5120" width="9.140625" style="2"/>
    <col min="5121" max="5121" width="13.5703125" style="2" customWidth="1"/>
    <col min="5122" max="5122" width="15.7109375" style="2" customWidth="1"/>
    <col min="5123" max="5124" width="8.28515625" style="2" customWidth="1"/>
    <col min="5125" max="5126" width="15.7109375" style="2" customWidth="1"/>
    <col min="5127" max="5376" width="9.140625" style="2"/>
    <col min="5377" max="5377" width="13.5703125" style="2" customWidth="1"/>
    <col min="5378" max="5378" width="15.7109375" style="2" customWidth="1"/>
    <col min="5379" max="5380" width="8.28515625" style="2" customWidth="1"/>
    <col min="5381" max="5382" width="15.7109375" style="2" customWidth="1"/>
    <col min="5383" max="5632" width="9.140625" style="2"/>
    <col min="5633" max="5633" width="13.5703125" style="2" customWidth="1"/>
    <col min="5634" max="5634" width="15.7109375" style="2" customWidth="1"/>
    <col min="5635" max="5636" width="8.28515625" style="2" customWidth="1"/>
    <col min="5637" max="5638" width="15.7109375" style="2" customWidth="1"/>
    <col min="5639" max="5888" width="9.140625" style="2"/>
    <col min="5889" max="5889" width="13.5703125" style="2" customWidth="1"/>
    <col min="5890" max="5890" width="15.7109375" style="2" customWidth="1"/>
    <col min="5891" max="5892" width="8.28515625" style="2" customWidth="1"/>
    <col min="5893" max="5894" width="15.7109375" style="2" customWidth="1"/>
    <col min="5895" max="6144" width="9.140625" style="2"/>
    <col min="6145" max="6145" width="13.5703125" style="2" customWidth="1"/>
    <col min="6146" max="6146" width="15.7109375" style="2" customWidth="1"/>
    <col min="6147" max="6148" width="8.28515625" style="2" customWidth="1"/>
    <col min="6149" max="6150" width="15.7109375" style="2" customWidth="1"/>
    <col min="6151" max="6400" width="9.140625" style="2"/>
    <col min="6401" max="6401" width="13.5703125" style="2" customWidth="1"/>
    <col min="6402" max="6402" width="15.7109375" style="2" customWidth="1"/>
    <col min="6403" max="6404" width="8.28515625" style="2" customWidth="1"/>
    <col min="6405" max="6406" width="15.7109375" style="2" customWidth="1"/>
    <col min="6407" max="6656" width="9.140625" style="2"/>
    <col min="6657" max="6657" width="13.5703125" style="2" customWidth="1"/>
    <col min="6658" max="6658" width="15.7109375" style="2" customWidth="1"/>
    <col min="6659" max="6660" width="8.28515625" style="2" customWidth="1"/>
    <col min="6661" max="6662" width="15.7109375" style="2" customWidth="1"/>
    <col min="6663" max="6912" width="9.140625" style="2"/>
    <col min="6913" max="6913" width="13.5703125" style="2" customWidth="1"/>
    <col min="6914" max="6914" width="15.7109375" style="2" customWidth="1"/>
    <col min="6915" max="6916" width="8.28515625" style="2" customWidth="1"/>
    <col min="6917" max="6918" width="15.7109375" style="2" customWidth="1"/>
    <col min="6919" max="7168" width="9.140625" style="2"/>
    <col min="7169" max="7169" width="13.5703125" style="2" customWidth="1"/>
    <col min="7170" max="7170" width="15.7109375" style="2" customWidth="1"/>
    <col min="7171" max="7172" width="8.28515625" style="2" customWidth="1"/>
    <col min="7173" max="7174" width="15.7109375" style="2" customWidth="1"/>
    <col min="7175" max="7424" width="9.140625" style="2"/>
    <col min="7425" max="7425" width="13.5703125" style="2" customWidth="1"/>
    <col min="7426" max="7426" width="15.7109375" style="2" customWidth="1"/>
    <col min="7427" max="7428" width="8.28515625" style="2" customWidth="1"/>
    <col min="7429" max="7430" width="15.7109375" style="2" customWidth="1"/>
    <col min="7431" max="7680" width="9.140625" style="2"/>
    <col min="7681" max="7681" width="13.5703125" style="2" customWidth="1"/>
    <col min="7682" max="7682" width="15.7109375" style="2" customWidth="1"/>
    <col min="7683" max="7684" width="8.28515625" style="2" customWidth="1"/>
    <col min="7685" max="7686" width="15.7109375" style="2" customWidth="1"/>
    <col min="7687" max="7936" width="9.140625" style="2"/>
    <col min="7937" max="7937" width="13.5703125" style="2" customWidth="1"/>
    <col min="7938" max="7938" width="15.7109375" style="2" customWidth="1"/>
    <col min="7939" max="7940" width="8.28515625" style="2" customWidth="1"/>
    <col min="7941" max="7942" width="15.7109375" style="2" customWidth="1"/>
    <col min="7943" max="8192" width="9.140625" style="2"/>
    <col min="8193" max="8193" width="13.5703125" style="2" customWidth="1"/>
    <col min="8194" max="8194" width="15.7109375" style="2" customWidth="1"/>
    <col min="8195" max="8196" width="8.28515625" style="2" customWidth="1"/>
    <col min="8197" max="8198" width="15.7109375" style="2" customWidth="1"/>
    <col min="8199" max="8448" width="9.140625" style="2"/>
    <col min="8449" max="8449" width="13.5703125" style="2" customWidth="1"/>
    <col min="8450" max="8450" width="15.7109375" style="2" customWidth="1"/>
    <col min="8451" max="8452" width="8.28515625" style="2" customWidth="1"/>
    <col min="8453" max="8454" width="15.7109375" style="2" customWidth="1"/>
    <col min="8455" max="8704" width="9.140625" style="2"/>
    <col min="8705" max="8705" width="13.5703125" style="2" customWidth="1"/>
    <col min="8706" max="8706" width="15.7109375" style="2" customWidth="1"/>
    <col min="8707" max="8708" width="8.28515625" style="2" customWidth="1"/>
    <col min="8709" max="8710" width="15.7109375" style="2" customWidth="1"/>
    <col min="8711" max="8960" width="9.140625" style="2"/>
    <col min="8961" max="8961" width="13.5703125" style="2" customWidth="1"/>
    <col min="8962" max="8962" width="15.7109375" style="2" customWidth="1"/>
    <col min="8963" max="8964" width="8.28515625" style="2" customWidth="1"/>
    <col min="8965" max="8966" width="15.7109375" style="2" customWidth="1"/>
    <col min="8967" max="9216" width="9.140625" style="2"/>
    <col min="9217" max="9217" width="13.5703125" style="2" customWidth="1"/>
    <col min="9218" max="9218" width="15.7109375" style="2" customWidth="1"/>
    <col min="9219" max="9220" width="8.28515625" style="2" customWidth="1"/>
    <col min="9221" max="9222" width="15.7109375" style="2" customWidth="1"/>
    <col min="9223" max="9472" width="9.140625" style="2"/>
    <col min="9473" max="9473" width="13.5703125" style="2" customWidth="1"/>
    <col min="9474" max="9474" width="15.7109375" style="2" customWidth="1"/>
    <col min="9475" max="9476" width="8.28515625" style="2" customWidth="1"/>
    <col min="9477" max="9478" width="15.7109375" style="2" customWidth="1"/>
    <col min="9479" max="9728" width="9.140625" style="2"/>
    <col min="9729" max="9729" width="13.5703125" style="2" customWidth="1"/>
    <col min="9730" max="9730" width="15.7109375" style="2" customWidth="1"/>
    <col min="9731" max="9732" width="8.28515625" style="2" customWidth="1"/>
    <col min="9733" max="9734" width="15.7109375" style="2" customWidth="1"/>
    <col min="9735" max="9984" width="9.140625" style="2"/>
    <col min="9985" max="9985" width="13.5703125" style="2" customWidth="1"/>
    <col min="9986" max="9986" width="15.7109375" style="2" customWidth="1"/>
    <col min="9987" max="9988" width="8.28515625" style="2" customWidth="1"/>
    <col min="9989" max="9990" width="15.7109375" style="2" customWidth="1"/>
    <col min="9991" max="10240" width="9.140625" style="2"/>
    <col min="10241" max="10241" width="13.5703125" style="2" customWidth="1"/>
    <col min="10242" max="10242" width="15.7109375" style="2" customWidth="1"/>
    <col min="10243" max="10244" width="8.28515625" style="2" customWidth="1"/>
    <col min="10245" max="10246" width="15.7109375" style="2" customWidth="1"/>
    <col min="10247" max="10496" width="9.140625" style="2"/>
    <col min="10497" max="10497" width="13.5703125" style="2" customWidth="1"/>
    <col min="10498" max="10498" width="15.7109375" style="2" customWidth="1"/>
    <col min="10499" max="10500" width="8.28515625" style="2" customWidth="1"/>
    <col min="10501" max="10502" width="15.7109375" style="2" customWidth="1"/>
    <col min="10503" max="10752" width="9.140625" style="2"/>
    <col min="10753" max="10753" width="13.5703125" style="2" customWidth="1"/>
    <col min="10754" max="10754" width="15.7109375" style="2" customWidth="1"/>
    <col min="10755" max="10756" width="8.28515625" style="2" customWidth="1"/>
    <col min="10757" max="10758" width="15.7109375" style="2" customWidth="1"/>
    <col min="10759" max="11008" width="9.140625" style="2"/>
    <col min="11009" max="11009" width="13.5703125" style="2" customWidth="1"/>
    <col min="11010" max="11010" width="15.7109375" style="2" customWidth="1"/>
    <col min="11011" max="11012" width="8.28515625" style="2" customWidth="1"/>
    <col min="11013" max="11014" width="15.7109375" style="2" customWidth="1"/>
    <col min="11015" max="11264" width="9.140625" style="2"/>
    <col min="11265" max="11265" width="13.5703125" style="2" customWidth="1"/>
    <col min="11266" max="11266" width="15.7109375" style="2" customWidth="1"/>
    <col min="11267" max="11268" width="8.28515625" style="2" customWidth="1"/>
    <col min="11269" max="11270" width="15.7109375" style="2" customWidth="1"/>
    <col min="11271" max="11520" width="9.140625" style="2"/>
    <col min="11521" max="11521" width="13.5703125" style="2" customWidth="1"/>
    <col min="11522" max="11522" width="15.7109375" style="2" customWidth="1"/>
    <col min="11523" max="11524" width="8.28515625" style="2" customWidth="1"/>
    <col min="11525" max="11526" width="15.7109375" style="2" customWidth="1"/>
    <col min="11527" max="11776" width="9.140625" style="2"/>
    <col min="11777" max="11777" width="13.5703125" style="2" customWidth="1"/>
    <col min="11778" max="11778" width="15.7109375" style="2" customWidth="1"/>
    <col min="11779" max="11780" width="8.28515625" style="2" customWidth="1"/>
    <col min="11781" max="11782" width="15.7109375" style="2" customWidth="1"/>
    <col min="11783" max="12032" width="9.140625" style="2"/>
    <col min="12033" max="12033" width="13.5703125" style="2" customWidth="1"/>
    <col min="12034" max="12034" width="15.7109375" style="2" customWidth="1"/>
    <col min="12035" max="12036" width="8.28515625" style="2" customWidth="1"/>
    <col min="12037" max="12038" width="15.7109375" style="2" customWidth="1"/>
    <col min="12039" max="12288" width="9.140625" style="2"/>
    <col min="12289" max="12289" width="13.5703125" style="2" customWidth="1"/>
    <col min="12290" max="12290" width="15.7109375" style="2" customWidth="1"/>
    <col min="12291" max="12292" width="8.28515625" style="2" customWidth="1"/>
    <col min="12293" max="12294" width="15.7109375" style="2" customWidth="1"/>
    <col min="12295" max="12544" width="9.140625" style="2"/>
    <col min="12545" max="12545" width="13.5703125" style="2" customWidth="1"/>
    <col min="12546" max="12546" width="15.7109375" style="2" customWidth="1"/>
    <col min="12547" max="12548" width="8.28515625" style="2" customWidth="1"/>
    <col min="12549" max="12550" width="15.7109375" style="2" customWidth="1"/>
    <col min="12551" max="12800" width="9.140625" style="2"/>
    <col min="12801" max="12801" width="13.5703125" style="2" customWidth="1"/>
    <col min="12802" max="12802" width="15.7109375" style="2" customWidth="1"/>
    <col min="12803" max="12804" width="8.28515625" style="2" customWidth="1"/>
    <col min="12805" max="12806" width="15.7109375" style="2" customWidth="1"/>
    <col min="12807" max="13056" width="9.140625" style="2"/>
    <col min="13057" max="13057" width="13.5703125" style="2" customWidth="1"/>
    <col min="13058" max="13058" width="15.7109375" style="2" customWidth="1"/>
    <col min="13059" max="13060" width="8.28515625" style="2" customWidth="1"/>
    <col min="13061" max="13062" width="15.7109375" style="2" customWidth="1"/>
    <col min="13063" max="13312" width="9.140625" style="2"/>
    <col min="13313" max="13313" width="13.5703125" style="2" customWidth="1"/>
    <col min="13314" max="13314" width="15.7109375" style="2" customWidth="1"/>
    <col min="13315" max="13316" width="8.28515625" style="2" customWidth="1"/>
    <col min="13317" max="13318" width="15.7109375" style="2" customWidth="1"/>
    <col min="13319" max="13568" width="9.140625" style="2"/>
    <col min="13569" max="13569" width="13.5703125" style="2" customWidth="1"/>
    <col min="13570" max="13570" width="15.7109375" style="2" customWidth="1"/>
    <col min="13571" max="13572" width="8.28515625" style="2" customWidth="1"/>
    <col min="13573" max="13574" width="15.7109375" style="2" customWidth="1"/>
    <col min="13575" max="13824" width="9.140625" style="2"/>
    <col min="13825" max="13825" width="13.5703125" style="2" customWidth="1"/>
    <col min="13826" max="13826" width="15.7109375" style="2" customWidth="1"/>
    <col min="13827" max="13828" width="8.28515625" style="2" customWidth="1"/>
    <col min="13829" max="13830" width="15.7109375" style="2" customWidth="1"/>
    <col min="13831" max="14080" width="9.140625" style="2"/>
    <col min="14081" max="14081" width="13.5703125" style="2" customWidth="1"/>
    <col min="14082" max="14082" width="15.7109375" style="2" customWidth="1"/>
    <col min="14083" max="14084" width="8.28515625" style="2" customWidth="1"/>
    <col min="14085" max="14086" width="15.7109375" style="2" customWidth="1"/>
    <col min="14087" max="14336" width="9.140625" style="2"/>
    <col min="14337" max="14337" width="13.5703125" style="2" customWidth="1"/>
    <col min="14338" max="14338" width="15.7109375" style="2" customWidth="1"/>
    <col min="14339" max="14340" width="8.28515625" style="2" customWidth="1"/>
    <col min="14341" max="14342" width="15.7109375" style="2" customWidth="1"/>
    <col min="14343" max="14592" width="9.140625" style="2"/>
    <col min="14593" max="14593" width="13.5703125" style="2" customWidth="1"/>
    <col min="14594" max="14594" width="15.7109375" style="2" customWidth="1"/>
    <col min="14595" max="14596" width="8.28515625" style="2" customWidth="1"/>
    <col min="14597" max="14598" width="15.7109375" style="2" customWidth="1"/>
    <col min="14599" max="14848" width="9.140625" style="2"/>
    <col min="14849" max="14849" width="13.5703125" style="2" customWidth="1"/>
    <col min="14850" max="14850" width="15.7109375" style="2" customWidth="1"/>
    <col min="14851" max="14852" width="8.28515625" style="2" customWidth="1"/>
    <col min="14853" max="14854" width="15.7109375" style="2" customWidth="1"/>
    <col min="14855" max="15104" width="9.140625" style="2"/>
    <col min="15105" max="15105" width="13.5703125" style="2" customWidth="1"/>
    <col min="15106" max="15106" width="15.7109375" style="2" customWidth="1"/>
    <col min="15107" max="15108" width="8.28515625" style="2" customWidth="1"/>
    <col min="15109" max="15110" width="15.7109375" style="2" customWidth="1"/>
    <col min="15111" max="15360" width="9.140625" style="2"/>
    <col min="15361" max="15361" width="13.5703125" style="2" customWidth="1"/>
    <col min="15362" max="15362" width="15.7109375" style="2" customWidth="1"/>
    <col min="15363" max="15364" width="8.28515625" style="2" customWidth="1"/>
    <col min="15365" max="15366" width="15.7109375" style="2" customWidth="1"/>
    <col min="15367" max="15616" width="9.140625" style="2"/>
    <col min="15617" max="15617" width="13.5703125" style="2" customWidth="1"/>
    <col min="15618" max="15618" width="15.7109375" style="2" customWidth="1"/>
    <col min="15619" max="15620" width="8.28515625" style="2" customWidth="1"/>
    <col min="15621" max="15622" width="15.7109375" style="2" customWidth="1"/>
    <col min="15623" max="15872" width="9.140625" style="2"/>
    <col min="15873" max="15873" width="13.5703125" style="2" customWidth="1"/>
    <col min="15874" max="15874" width="15.7109375" style="2" customWidth="1"/>
    <col min="15875" max="15876" width="8.28515625" style="2" customWidth="1"/>
    <col min="15877" max="15878" width="15.7109375" style="2" customWidth="1"/>
    <col min="15879" max="16128" width="9.140625" style="2"/>
    <col min="16129" max="16129" width="13.5703125" style="2" customWidth="1"/>
    <col min="16130" max="16130" width="15.7109375" style="2" customWidth="1"/>
    <col min="16131" max="16132" width="8.28515625" style="2" customWidth="1"/>
    <col min="16133" max="16134" width="15.7109375" style="2" customWidth="1"/>
    <col min="16135" max="16384" width="9.140625" style="2"/>
  </cols>
  <sheetData>
    <row r="1" spans="1:6" ht="47.25" customHeight="1" x14ac:dyDescent="0.2">
      <c r="A1" s="181" t="s">
        <v>624</v>
      </c>
      <c r="B1" s="237" t="s">
        <v>83</v>
      </c>
      <c r="C1" s="237"/>
      <c r="D1" s="237"/>
      <c r="E1" s="237"/>
      <c r="F1" s="237"/>
    </row>
    <row r="2" spans="1:6" s="13" customFormat="1" ht="33.75" customHeight="1" x14ac:dyDescent="0.25">
      <c r="A2" s="169" t="s">
        <v>1</v>
      </c>
      <c r="B2" s="169" t="s">
        <v>2</v>
      </c>
      <c r="C2" s="242" t="s">
        <v>657</v>
      </c>
      <c r="D2" s="243"/>
      <c r="E2" s="169" t="s">
        <v>4</v>
      </c>
      <c r="F2" s="169" t="s">
        <v>5</v>
      </c>
    </row>
    <row r="3" spans="1:6" ht="20.100000000000001" customHeight="1" x14ac:dyDescent="0.2">
      <c r="A3" s="238" t="s">
        <v>6</v>
      </c>
      <c r="B3" s="121" t="s">
        <v>7</v>
      </c>
      <c r="C3" s="90">
        <v>1.6</v>
      </c>
      <c r="D3" s="91" t="s">
        <v>36</v>
      </c>
      <c r="E3" s="36">
        <v>1.5</v>
      </c>
      <c r="F3" s="36">
        <v>2</v>
      </c>
    </row>
    <row r="4" spans="1:6" ht="20.100000000000001" customHeight="1" x14ac:dyDescent="0.2">
      <c r="A4" s="239"/>
      <c r="B4" s="121" t="s">
        <v>8</v>
      </c>
      <c r="C4" s="90">
        <v>1.6</v>
      </c>
      <c r="D4" s="91" t="s">
        <v>43</v>
      </c>
      <c r="E4" s="36">
        <v>1.3</v>
      </c>
      <c r="F4" s="36">
        <v>1.8</v>
      </c>
    </row>
    <row r="5" spans="1:6" ht="20.100000000000001" customHeight="1" x14ac:dyDescent="0.2">
      <c r="A5" s="239"/>
      <c r="B5" s="121" t="s">
        <v>9</v>
      </c>
      <c r="C5" s="90">
        <v>1.7</v>
      </c>
      <c r="D5" s="91" t="s">
        <v>36</v>
      </c>
      <c r="E5" s="36">
        <v>1.6</v>
      </c>
      <c r="F5" s="36">
        <v>2</v>
      </c>
    </row>
    <row r="6" spans="1:6" ht="20.100000000000001" customHeight="1" x14ac:dyDescent="0.2">
      <c r="A6" s="239"/>
      <c r="B6" s="121" t="s">
        <v>10</v>
      </c>
      <c r="C6" s="90">
        <v>1.8</v>
      </c>
      <c r="D6" s="91" t="s">
        <v>42</v>
      </c>
      <c r="E6" s="36">
        <v>1.5</v>
      </c>
      <c r="F6" s="36">
        <v>2.2000000000000002</v>
      </c>
    </row>
    <row r="7" spans="1:6" ht="20.100000000000001" customHeight="1" x14ac:dyDescent="0.2">
      <c r="A7" s="239"/>
      <c r="B7" s="121" t="s">
        <v>12</v>
      </c>
      <c r="C7" s="90">
        <v>1.8</v>
      </c>
      <c r="D7" s="91" t="s">
        <v>43</v>
      </c>
      <c r="E7" s="36">
        <v>1.5</v>
      </c>
      <c r="F7" s="36">
        <v>2</v>
      </c>
    </row>
    <row r="8" spans="1:6" ht="20.100000000000001" customHeight="1" x14ac:dyDescent="0.2">
      <c r="A8" s="240"/>
      <c r="B8" s="38" t="s">
        <v>1</v>
      </c>
      <c r="C8" s="92">
        <v>1.7</v>
      </c>
      <c r="D8" s="93" t="s">
        <v>45</v>
      </c>
      <c r="E8" s="39">
        <v>1.3</v>
      </c>
      <c r="F8" s="39">
        <v>2.2000000000000002</v>
      </c>
    </row>
    <row r="9" spans="1:6" ht="20.100000000000001" customHeight="1" x14ac:dyDescent="0.2">
      <c r="A9" s="238" t="s">
        <v>15</v>
      </c>
      <c r="B9" s="121" t="s">
        <v>7</v>
      </c>
      <c r="C9" s="90">
        <v>2.2000000000000002</v>
      </c>
      <c r="D9" s="91" t="s">
        <v>37</v>
      </c>
      <c r="E9" s="36" t="s">
        <v>661</v>
      </c>
      <c r="F9" s="36">
        <v>2.7</v>
      </c>
    </row>
    <row r="10" spans="1:6" ht="20.100000000000001" customHeight="1" x14ac:dyDescent="0.2">
      <c r="A10" s="239"/>
      <c r="B10" s="121" t="s">
        <v>8</v>
      </c>
      <c r="C10" s="90">
        <v>2.4</v>
      </c>
      <c r="D10" s="91" t="s">
        <v>47</v>
      </c>
      <c r="E10" s="36">
        <v>2</v>
      </c>
      <c r="F10" s="36">
        <v>2.9</v>
      </c>
    </row>
    <row r="11" spans="1:6" ht="20.100000000000001" customHeight="1" x14ac:dyDescent="0.2">
      <c r="A11" s="239"/>
      <c r="B11" s="121" t="s">
        <v>9</v>
      </c>
      <c r="C11" s="90">
        <v>2.7</v>
      </c>
      <c r="D11" s="91" t="s">
        <v>35</v>
      </c>
      <c r="E11" s="36">
        <v>2.2999999999999998</v>
      </c>
      <c r="F11" s="36">
        <v>3.2</v>
      </c>
    </row>
    <row r="12" spans="1:6" ht="20.100000000000001" customHeight="1" x14ac:dyDescent="0.2">
      <c r="A12" s="239"/>
      <c r="B12" s="121" t="s">
        <v>10</v>
      </c>
      <c r="C12" s="90">
        <v>2.9</v>
      </c>
      <c r="D12" s="91" t="s">
        <v>42</v>
      </c>
      <c r="E12" s="36">
        <v>2.5</v>
      </c>
      <c r="F12" s="36">
        <v>3.3</v>
      </c>
    </row>
    <row r="13" spans="1:6" ht="20.100000000000001" customHeight="1" x14ac:dyDescent="0.2">
      <c r="A13" s="239"/>
      <c r="B13" s="121" t="s">
        <v>12</v>
      </c>
      <c r="C13" s="90">
        <v>2.8</v>
      </c>
      <c r="D13" s="91" t="s">
        <v>43</v>
      </c>
      <c r="E13" s="36">
        <v>2.5</v>
      </c>
      <c r="F13" s="36">
        <v>3.2</v>
      </c>
    </row>
    <row r="14" spans="1:6" ht="20.100000000000001" customHeight="1" x14ac:dyDescent="0.2">
      <c r="A14" s="240"/>
      <c r="B14" s="38" t="s">
        <v>1</v>
      </c>
      <c r="C14" s="92">
        <v>2.6</v>
      </c>
      <c r="D14" s="93" t="s">
        <v>36</v>
      </c>
      <c r="E14" s="39">
        <v>1.9</v>
      </c>
      <c r="F14" s="39">
        <v>3.3</v>
      </c>
    </row>
    <row r="15" spans="1:6" ht="20.100000000000001" customHeight="1" x14ac:dyDescent="0.2">
      <c r="A15" s="238" t="s">
        <v>18</v>
      </c>
      <c r="B15" s="121" t="s">
        <v>7</v>
      </c>
      <c r="C15" s="90">
        <v>2.6</v>
      </c>
      <c r="D15" s="91" t="s">
        <v>41</v>
      </c>
      <c r="E15" s="36">
        <v>2.4</v>
      </c>
      <c r="F15" s="36">
        <v>2.9</v>
      </c>
    </row>
    <row r="16" spans="1:6" ht="20.100000000000001" customHeight="1" x14ac:dyDescent="0.2">
      <c r="A16" s="239"/>
      <c r="B16" s="121" t="s">
        <v>8</v>
      </c>
      <c r="C16" s="90">
        <v>2.8</v>
      </c>
      <c r="D16" s="91" t="s">
        <v>36</v>
      </c>
      <c r="E16" s="36">
        <v>2.6</v>
      </c>
      <c r="F16" s="36">
        <v>3.1</v>
      </c>
    </row>
    <row r="17" spans="1:6" ht="20.100000000000001" customHeight="1" x14ac:dyDescent="0.2">
      <c r="A17" s="239"/>
      <c r="B17" s="121" t="s">
        <v>9</v>
      </c>
      <c r="C17" s="90">
        <v>3.1</v>
      </c>
      <c r="D17" s="91" t="s">
        <v>41</v>
      </c>
      <c r="E17" s="36">
        <v>2.9</v>
      </c>
      <c r="F17" s="36">
        <v>3.3</v>
      </c>
    </row>
    <row r="18" spans="1:6" ht="20.100000000000001" customHeight="1" x14ac:dyDescent="0.2">
      <c r="A18" s="239"/>
      <c r="B18" s="121" t="s">
        <v>10</v>
      </c>
      <c r="C18" s="90">
        <v>3.3</v>
      </c>
      <c r="D18" s="91" t="s">
        <v>45</v>
      </c>
      <c r="E18" s="36">
        <v>3.2</v>
      </c>
      <c r="F18" s="36">
        <v>3.4</v>
      </c>
    </row>
    <row r="19" spans="1:6" ht="20.100000000000001" customHeight="1" x14ac:dyDescent="0.2">
      <c r="A19" s="239"/>
      <c r="B19" s="121" t="s">
        <v>12</v>
      </c>
      <c r="C19" s="90">
        <v>3.1</v>
      </c>
      <c r="D19" s="91" t="s">
        <v>39</v>
      </c>
      <c r="E19" s="36">
        <v>2.7</v>
      </c>
      <c r="F19" s="36">
        <v>3.7</v>
      </c>
    </row>
    <row r="20" spans="1:6" ht="20.100000000000001" customHeight="1" x14ac:dyDescent="0.2">
      <c r="A20" s="240"/>
      <c r="B20" s="38" t="s">
        <v>1</v>
      </c>
      <c r="C20" s="92">
        <v>3</v>
      </c>
      <c r="D20" s="93" t="s">
        <v>41</v>
      </c>
      <c r="E20" s="39">
        <v>2.4</v>
      </c>
      <c r="F20" s="39">
        <v>3.7</v>
      </c>
    </row>
    <row r="21" spans="1:6" ht="20.100000000000001" customHeight="1" x14ac:dyDescent="0.2">
      <c r="A21" s="241" t="s">
        <v>22</v>
      </c>
      <c r="B21" s="121" t="s">
        <v>7</v>
      </c>
      <c r="C21" s="90">
        <v>1.9</v>
      </c>
      <c r="D21" s="91" t="s">
        <v>38</v>
      </c>
      <c r="E21" s="36">
        <v>1.8</v>
      </c>
      <c r="F21" s="36">
        <v>2.1</v>
      </c>
    </row>
    <row r="22" spans="1:6" ht="20.100000000000001" customHeight="1" x14ac:dyDescent="0.2">
      <c r="A22" s="241"/>
      <c r="B22" s="121" t="s">
        <v>8</v>
      </c>
      <c r="C22" s="90">
        <v>2</v>
      </c>
      <c r="D22" s="91" t="s">
        <v>38</v>
      </c>
      <c r="E22" s="36">
        <v>1.8</v>
      </c>
      <c r="F22" s="36">
        <v>2.1</v>
      </c>
    </row>
    <row r="23" spans="1:6" ht="20.100000000000001" customHeight="1" x14ac:dyDescent="0.2">
      <c r="A23" s="241"/>
      <c r="B23" s="121" t="s">
        <v>9</v>
      </c>
      <c r="C23" s="90">
        <v>2.2000000000000002</v>
      </c>
      <c r="D23" s="91" t="s">
        <v>45</v>
      </c>
      <c r="E23" s="36">
        <v>2.1</v>
      </c>
      <c r="F23" s="36">
        <v>2.2999999999999998</v>
      </c>
    </row>
    <row r="24" spans="1:6" ht="20.100000000000001" customHeight="1" x14ac:dyDescent="0.2">
      <c r="A24" s="241"/>
      <c r="B24" s="121" t="s">
        <v>10</v>
      </c>
      <c r="C24" s="90">
        <v>2.2999999999999998</v>
      </c>
      <c r="D24" s="91" t="s">
        <v>36</v>
      </c>
      <c r="E24" s="36">
        <v>2.1</v>
      </c>
      <c r="F24" s="36">
        <v>2.6</v>
      </c>
    </row>
    <row r="25" spans="1:6" ht="20.100000000000001" customHeight="1" x14ac:dyDescent="0.2">
      <c r="A25" s="241"/>
      <c r="B25" s="121" t="s">
        <v>12</v>
      </c>
      <c r="C25" s="90">
        <v>2.7</v>
      </c>
      <c r="D25" s="91" t="s">
        <v>49</v>
      </c>
      <c r="E25" s="36">
        <v>2.7</v>
      </c>
      <c r="F25" s="36">
        <v>2.8</v>
      </c>
    </row>
    <row r="26" spans="1:6" ht="20.100000000000001" customHeight="1" x14ac:dyDescent="0.2">
      <c r="A26" s="241"/>
      <c r="B26" s="38" t="s">
        <v>1</v>
      </c>
      <c r="C26" s="92">
        <v>2.2000000000000002</v>
      </c>
      <c r="D26" s="93" t="s">
        <v>41</v>
      </c>
      <c r="E26" s="39">
        <v>1.8</v>
      </c>
      <c r="F26" s="39">
        <v>2.8</v>
      </c>
    </row>
    <row r="27" spans="1:6" ht="19.5" customHeight="1" x14ac:dyDescent="0.25">
      <c r="A27" s="236" t="s">
        <v>643</v>
      </c>
      <c r="B27" s="236"/>
      <c r="C27" s="128">
        <v>2.3838125000000017</v>
      </c>
      <c r="D27" s="129" t="s">
        <v>38</v>
      </c>
      <c r="E27" s="130">
        <v>1.25</v>
      </c>
      <c r="F27" s="130">
        <v>3.66</v>
      </c>
    </row>
  </sheetData>
  <customSheetViews>
    <customSheetView guid="{47446656-4427-4713-84F1-369842C9B919}" showPageBreaks="1" printArea="1" view="pageBreakPreview">
      <selection sqref="A1:F1"/>
      <pageMargins left="0.7" right="0.7" top="0.75" bottom="0.75" header="0.3" footer="0.3"/>
      <printOptions horizontalCentered="1"/>
      <pageSetup orientation="portrait" r:id="rId1"/>
    </customSheetView>
    <customSheetView guid="{899A0855-1E4C-4ABA-ACAE-00009733593A}" showPageBreaks="1" printArea="1" view="pageBreakPreview">
      <selection activeCell="H3" sqref="H3:H4"/>
      <pageMargins left="0.7" right="0.7" top="0.75" bottom="0.75" header="0.3" footer="0.3"/>
      <printOptions horizontalCentered="1"/>
      <pageSetup orientation="portrait" r:id="rId2"/>
    </customSheetView>
  </customSheetViews>
  <mergeCells count="7">
    <mergeCell ref="A27:B27"/>
    <mergeCell ref="B1:F1"/>
    <mergeCell ref="A3:A8"/>
    <mergeCell ref="A9:A14"/>
    <mergeCell ref="A15:A20"/>
    <mergeCell ref="A21:A26"/>
    <mergeCell ref="C2:D2"/>
  </mergeCells>
  <printOptions horizontalCentered="1"/>
  <pageMargins left="0.7" right="0.7" top="0.75" bottom="0.75" header="0.3" footer="0.3"/>
  <pageSetup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view="pageBreakPreview" zoomScaleNormal="100" zoomScaleSheetLayoutView="100" zoomScalePageLayoutView="90" workbookViewId="0"/>
  </sheetViews>
  <sheetFormatPr defaultRowHeight="12.75" x14ac:dyDescent="0.2"/>
  <cols>
    <col min="1" max="1" width="14.42578125" style="2" customWidth="1"/>
    <col min="2" max="2" width="10.7109375" style="2" customWidth="1"/>
    <col min="3" max="4" width="8.28515625" style="2" customWidth="1"/>
    <col min="5" max="6" width="10.7109375" style="2" customWidth="1"/>
    <col min="7" max="8" width="8.28515625" style="2" customWidth="1"/>
    <col min="9" max="10" width="10.7109375" style="2" customWidth="1"/>
    <col min="11" max="256" width="9.140625" style="2"/>
    <col min="257" max="257" width="14.42578125" style="2" customWidth="1"/>
    <col min="258" max="258" width="10.7109375" style="2" customWidth="1"/>
    <col min="259" max="260" width="8.28515625" style="2" customWidth="1"/>
    <col min="261" max="262" width="10.7109375" style="2" customWidth="1"/>
    <col min="263" max="264" width="8.28515625" style="2" customWidth="1"/>
    <col min="265" max="266" width="10.7109375" style="2" customWidth="1"/>
    <col min="267" max="512" width="9.140625" style="2"/>
    <col min="513" max="513" width="14.42578125" style="2" customWidth="1"/>
    <col min="514" max="514" width="10.7109375" style="2" customWidth="1"/>
    <col min="515" max="516" width="8.28515625" style="2" customWidth="1"/>
    <col min="517" max="518" width="10.7109375" style="2" customWidth="1"/>
    <col min="519" max="520" width="8.28515625" style="2" customWidth="1"/>
    <col min="521" max="522" width="10.7109375" style="2" customWidth="1"/>
    <col min="523" max="768" width="9.140625" style="2"/>
    <col min="769" max="769" width="14.42578125" style="2" customWidth="1"/>
    <col min="770" max="770" width="10.7109375" style="2" customWidth="1"/>
    <col min="771" max="772" width="8.28515625" style="2" customWidth="1"/>
    <col min="773" max="774" width="10.7109375" style="2" customWidth="1"/>
    <col min="775" max="776" width="8.28515625" style="2" customWidth="1"/>
    <col min="777" max="778" width="10.7109375" style="2" customWidth="1"/>
    <col min="779" max="1024" width="9.140625" style="2"/>
    <col min="1025" max="1025" width="14.42578125" style="2" customWidth="1"/>
    <col min="1026" max="1026" width="10.7109375" style="2" customWidth="1"/>
    <col min="1027" max="1028" width="8.28515625" style="2" customWidth="1"/>
    <col min="1029" max="1030" width="10.7109375" style="2" customWidth="1"/>
    <col min="1031" max="1032" width="8.28515625" style="2" customWidth="1"/>
    <col min="1033" max="1034" width="10.7109375" style="2" customWidth="1"/>
    <col min="1035" max="1280" width="9.140625" style="2"/>
    <col min="1281" max="1281" width="14.42578125" style="2" customWidth="1"/>
    <col min="1282" max="1282" width="10.7109375" style="2" customWidth="1"/>
    <col min="1283" max="1284" width="8.28515625" style="2" customWidth="1"/>
    <col min="1285" max="1286" width="10.7109375" style="2" customWidth="1"/>
    <col min="1287" max="1288" width="8.28515625" style="2" customWidth="1"/>
    <col min="1289" max="1290" width="10.7109375" style="2" customWidth="1"/>
    <col min="1291" max="1536" width="9.140625" style="2"/>
    <col min="1537" max="1537" width="14.42578125" style="2" customWidth="1"/>
    <col min="1538" max="1538" width="10.7109375" style="2" customWidth="1"/>
    <col min="1539" max="1540" width="8.28515625" style="2" customWidth="1"/>
    <col min="1541" max="1542" width="10.7109375" style="2" customWidth="1"/>
    <col min="1543" max="1544" width="8.28515625" style="2" customWidth="1"/>
    <col min="1545" max="1546" width="10.7109375" style="2" customWidth="1"/>
    <col min="1547" max="1792" width="9.140625" style="2"/>
    <col min="1793" max="1793" width="14.42578125" style="2" customWidth="1"/>
    <col min="1794" max="1794" width="10.7109375" style="2" customWidth="1"/>
    <col min="1795" max="1796" width="8.28515625" style="2" customWidth="1"/>
    <col min="1797" max="1798" width="10.7109375" style="2" customWidth="1"/>
    <col min="1799" max="1800" width="8.28515625" style="2" customWidth="1"/>
    <col min="1801" max="1802" width="10.7109375" style="2" customWidth="1"/>
    <col min="1803" max="2048" width="9.140625" style="2"/>
    <col min="2049" max="2049" width="14.42578125" style="2" customWidth="1"/>
    <col min="2050" max="2050" width="10.7109375" style="2" customWidth="1"/>
    <col min="2051" max="2052" width="8.28515625" style="2" customWidth="1"/>
    <col min="2053" max="2054" width="10.7109375" style="2" customWidth="1"/>
    <col min="2055" max="2056" width="8.28515625" style="2" customWidth="1"/>
    <col min="2057" max="2058" width="10.7109375" style="2" customWidth="1"/>
    <col min="2059" max="2304" width="9.140625" style="2"/>
    <col min="2305" max="2305" width="14.42578125" style="2" customWidth="1"/>
    <col min="2306" max="2306" width="10.7109375" style="2" customWidth="1"/>
    <col min="2307" max="2308" width="8.28515625" style="2" customWidth="1"/>
    <col min="2309" max="2310" width="10.7109375" style="2" customWidth="1"/>
    <col min="2311" max="2312" width="8.28515625" style="2" customWidth="1"/>
    <col min="2313" max="2314" width="10.7109375" style="2" customWidth="1"/>
    <col min="2315" max="2560" width="9.140625" style="2"/>
    <col min="2561" max="2561" width="14.42578125" style="2" customWidth="1"/>
    <col min="2562" max="2562" width="10.7109375" style="2" customWidth="1"/>
    <col min="2563" max="2564" width="8.28515625" style="2" customWidth="1"/>
    <col min="2565" max="2566" width="10.7109375" style="2" customWidth="1"/>
    <col min="2567" max="2568" width="8.28515625" style="2" customWidth="1"/>
    <col min="2569" max="2570" width="10.7109375" style="2" customWidth="1"/>
    <col min="2571" max="2816" width="9.140625" style="2"/>
    <col min="2817" max="2817" width="14.42578125" style="2" customWidth="1"/>
    <col min="2818" max="2818" width="10.7109375" style="2" customWidth="1"/>
    <col min="2819" max="2820" width="8.28515625" style="2" customWidth="1"/>
    <col min="2821" max="2822" width="10.7109375" style="2" customWidth="1"/>
    <col min="2823" max="2824" width="8.28515625" style="2" customWidth="1"/>
    <col min="2825" max="2826" width="10.7109375" style="2" customWidth="1"/>
    <col min="2827" max="3072" width="9.140625" style="2"/>
    <col min="3073" max="3073" width="14.42578125" style="2" customWidth="1"/>
    <col min="3074" max="3074" width="10.7109375" style="2" customWidth="1"/>
    <col min="3075" max="3076" width="8.28515625" style="2" customWidth="1"/>
    <col min="3077" max="3078" width="10.7109375" style="2" customWidth="1"/>
    <col min="3079" max="3080" width="8.28515625" style="2" customWidth="1"/>
    <col min="3081" max="3082" width="10.7109375" style="2" customWidth="1"/>
    <col min="3083" max="3328" width="9.140625" style="2"/>
    <col min="3329" max="3329" width="14.42578125" style="2" customWidth="1"/>
    <col min="3330" max="3330" width="10.7109375" style="2" customWidth="1"/>
    <col min="3331" max="3332" width="8.28515625" style="2" customWidth="1"/>
    <col min="3333" max="3334" width="10.7109375" style="2" customWidth="1"/>
    <col min="3335" max="3336" width="8.28515625" style="2" customWidth="1"/>
    <col min="3337" max="3338" width="10.7109375" style="2" customWidth="1"/>
    <col min="3339" max="3584" width="9.140625" style="2"/>
    <col min="3585" max="3585" width="14.42578125" style="2" customWidth="1"/>
    <col min="3586" max="3586" width="10.7109375" style="2" customWidth="1"/>
    <col min="3587" max="3588" width="8.28515625" style="2" customWidth="1"/>
    <col min="3589" max="3590" width="10.7109375" style="2" customWidth="1"/>
    <col min="3591" max="3592" width="8.28515625" style="2" customWidth="1"/>
    <col min="3593" max="3594" width="10.7109375" style="2" customWidth="1"/>
    <col min="3595" max="3840" width="9.140625" style="2"/>
    <col min="3841" max="3841" width="14.42578125" style="2" customWidth="1"/>
    <col min="3842" max="3842" width="10.7109375" style="2" customWidth="1"/>
    <col min="3843" max="3844" width="8.28515625" style="2" customWidth="1"/>
    <col min="3845" max="3846" width="10.7109375" style="2" customWidth="1"/>
    <col min="3847" max="3848" width="8.28515625" style="2" customWidth="1"/>
    <col min="3849" max="3850" width="10.7109375" style="2" customWidth="1"/>
    <col min="3851" max="4096" width="9.140625" style="2"/>
    <col min="4097" max="4097" width="14.42578125" style="2" customWidth="1"/>
    <col min="4098" max="4098" width="10.7109375" style="2" customWidth="1"/>
    <col min="4099" max="4100" width="8.28515625" style="2" customWidth="1"/>
    <col min="4101" max="4102" width="10.7109375" style="2" customWidth="1"/>
    <col min="4103" max="4104" width="8.28515625" style="2" customWidth="1"/>
    <col min="4105" max="4106" width="10.7109375" style="2" customWidth="1"/>
    <col min="4107" max="4352" width="9.140625" style="2"/>
    <col min="4353" max="4353" width="14.42578125" style="2" customWidth="1"/>
    <col min="4354" max="4354" width="10.7109375" style="2" customWidth="1"/>
    <col min="4355" max="4356" width="8.28515625" style="2" customWidth="1"/>
    <col min="4357" max="4358" width="10.7109375" style="2" customWidth="1"/>
    <col min="4359" max="4360" width="8.28515625" style="2" customWidth="1"/>
    <col min="4361" max="4362" width="10.7109375" style="2" customWidth="1"/>
    <col min="4363" max="4608" width="9.140625" style="2"/>
    <col min="4609" max="4609" width="14.42578125" style="2" customWidth="1"/>
    <col min="4610" max="4610" width="10.7109375" style="2" customWidth="1"/>
    <col min="4611" max="4612" width="8.28515625" style="2" customWidth="1"/>
    <col min="4613" max="4614" width="10.7109375" style="2" customWidth="1"/>
    <col min="4615" max="4616" width="8.28515625" style="2" customWidth="1"/>
    <col min="4617" max="4618" width="10.7109375" style="2" customWidth="1"/>
    <col min="4619" max="4864" width="9.140625" style="2"/>
    <col min="4865" max="4865" width="14.42578125" style="2" customWidth="1"/>
    <col min="4866" max="4866" width="10.7109375" style="2" customWidth="1"/>
    <col min="4867" max="4868" width="8.28515625" style="2" customWidth="1"/>
    <col min="4869" max="4870" width="10.7109375" style="2" customWidth="1"/>
    <col min="4871" max="4872" width="8.28515625" style="2" customWidth="1"/>
    <col min="4873" max="4874" width="10.7109375" style="2" customWidth="1"/>
    <col min="4875" max="5120" width="9.140625" style="2"/>
    <col min="5121" max="5121" width="14.42578125" style="2" customWidth="1"/>
    <col min="5122" max="5122" width="10.7109375" style="2" customWidth="1"/>
    <col min="5123" max="5124" width="8.28515625" style="2" customWidth="1"/>
    <col min="5125" max="5126" width="10.7109375" style="2" customWidth="1"/>
    <col min="5127" max="5128" width="8.28515625" style="2" customWidth="1"/>
    <col min="5129" max="5130" width="10.7109375" style="2" customWidth="1"/>
    <col min="5131" max="5376" width="9.140625" style="2"/>
    <col min="5377" max="5377" width="14.42578125" style="2" customWidth="1"/>
    <col min="5378" max="5378" width="10.7109375" style="2" customWidth="1"/>
    <col min="5379" max="5380" width="8.28515625" style="2" customWidth="1"/>
    <col min="5381" max="5382" width="10.7109375" style="2" customWidth="1"/>
    <col min="5383" max="5384" width="8.28515625" style="2" customWidth="1"/>
    <col min="5385" max="5386" width="10.7109375" style="2" customWidth="1"/>
    <col min="5387" max="5632" width="9.140625" style="2"/>
    <col min="5633" max="5633" width="14.42578125" style="2" customWidth="1"/>
    <col min="5634" max="5634" width="10.7109375" style="2" customWidth="1"/>
    <col min="5635" max="5636" width="8.28515625" style="2" customWidth="1"/>
    <col min="5637" max="5638" width="10.7109375" style="2" customWidth="1"/>
    <col min="5639" max="5640" width="8.28515625" style="2" customWidth="1"/>
    <col min="5641" max="5642" width="10.7109375" style="2" customWidth="1"/>
    <col min="5643" max="5888" width="9.140625" style="2"/>
    <col min="5889" max="5889" width="14.42578125" style="2" customWidth="1"/>
    <col min="5890" max="5890" width="10.7109375" style="2" customWidth="1"/>
    <col min="5891" max="5892" width="8.28515625" style="2" customWidth="1"/>
    <col min="5893" max="5894" width="10.7109375" style="2" customWidth="1"/>
    <col min="5895" max="5896" width="8.28515625" style="2" customWidth="1"/>
    <col min="5897" max="5898" width="10.7109375" style="2" customWidth="1"/>
    <col min="5899" max="6144" width="9.140625" style="2"/>
    <col min="6145" max="6145" width="14.42578125" style="2" customWidth="1"/>
    <col min="6146" max="6146" width="10.7109375" style="2" customWidth="1"/>
    <col min="6147" max="6148" width="8.28515625" style="2" customWidth="1"/>
    <col min="6149" max="6150" width="10.7109375" style="2" customWidth="1"/>
    <col min="6151" max="6152" width="8.28515625" style="2" customWidth="1"/>
    <col min="6153" max="6154" width="10.7109375" style="2" customWidth="1"/>
    <col min="6155" max="6400" width="9.140625" style="2"/>
    <col min="6401" max="6401" width="14.42578125" style="2" customWidth="1"/>
    <col min="6402" max="6402" width="10.7109375" style="2" customWidth="1"/>
    <col min="6403" max="6404" width="8.28515625" style="2" customWidth="1"/>
    <col min="6405" max="6406" width="10.7109375" style="2" customWidth="1"/>
    <col min="6407" max="6408" width="8.28515625" style="2" customWidth="1"/>
    <col min="6409" max="6410" width="10.7109375" style="2" customWidth="1"/>
    <col min="6411" max="6656" width="9.140625" style="2"/>
    <col min="6657" max="6657" width="14.42578125" style="2" customWidth="1"/>
    <col min="6658" max="6658" width="10.7109375" style="2" customWidth="1"/>
    <col min="6659" max="6660" width="8.28515625" style="2" customWidth="1"/>
    <col min="6661" max="6662" width="10.7109375" style="2" customWidth="1"/>
    <col min="6663" max="6664" width="8.28515625" style="2" customWidth="1"/>
    <col min="6665" max="6666" width="10.7109375" style="2" customWidth="1"/>
    <col min="6667" max="6912" width="9.140625" style="2"/>
    <col min="6913" max="6913" width="14.42578125" style="2" customWidth="1"/>
    <col min="6914" max="6914" width="10.7109375" style="2" customWidth="1"/>
    <col min="6915" max="6916" width="8.28515625" style="2" customWidth="1"/>
    <col min="6917" max="6918" width="10.7109375" style="2" customWidth="1"/>
    <col min="6919" max="6920" width="8.28515625" style="2" customWidth="1"/>
    <col min="6921" max="6922" width="10.7109375" style="2" customWidth="1"/>
    <col min="6923" max="7168" width="9.140625" style="2"/>
    <col min="7169" max="7169" width="14.42578125" style="2" customWidth="1"/>
    <col min="7170" max="7170" width="10.7109375" style="2" customWidth="1"/>
    <col min="7171" max="7172" width="8.28515625" style="2" customWidth="1"/>
    <col min="7173" max="7174" width="10.7109375" style="2" customWidth="1"/>
    <col min="7175" max="7176" width="8.28515625" style="2" customWidth="1"/>
    <col min="7177" max="7178" width="10.7109375" style="2" customWidth="1"/>
    <col min="7179" max="7424" width="9.140625" style="2"/>
    <col min="7425" max="7425" width="14.42578125" style="2" customWidth="1"/>
    <col min="7426" max="7426" width="10.7109375" style="2" customWidth="1"/>
    <col min="7427" max="7428" width="8.28515625" style="2" customWidth="1"/>
    <col min="7429" max="7430" width="10.7109375" style="2" customWidth="1"/>
    <col min="7431" max="7432" width="8.28515625" style="2" customWidth="1"/>
    <col min="7433" max="7434" width="10.7109375" style="2" customWidth="1"/>
    <col min="7435" max="7680" width="9.140625" style="2"/>
    <col min="7681" max="7681" width="14.42578125" style="2" customWidth="1"/>
    <col min="7682" max="7682" width="10.7109375" style="2" customWidth="1"/>
    <col min="7683" max="7684" width="8.28515625" style="2" customWidth="1"/>
    <col min="7685" max="7686" width="10.7109375" style="2" customWidth="1"/>
    <col min="7687" max="7688" width="8.28515625" style="2" customWidth="1"/>
    <col min="7689" max="7690" width="10.7109375" style="2" customWidth="1"/>
    <col min="7691" max="7936" width="9.140625" style="2"/>
    <col min="7937" max="7937" width="14.42578125" style="2" customWidth="1"/>
    <col min="7938" max="7938" width="10.7109375" style="2" customWidth="1"/>
    <col min="7939" max="7940" width="8.28515625" style="2" customWidth="1"/>
    <col min="7941" max="7942" width="10.7109375" style="2" customWidth="1"/>
    <col min="7943" max="7944" width="8.28515625" style="2" customWidth="1"/>
    <col min="7945" max="7946" width="10.7109375" style="2" customWidth="1"/>
    <col min="7947" max="8192" width="9.140625" style="2"/>
    <col min="8193" max="8193" width="14.42578125" style="2" customWidth="1"/>
    <col min="8194" max="8194" width="10.7109375" style="2" customWidth="1"/>
    <col min="8195" max="8196" width="8.28515625" style="2" customWidth="1"/>
    <col min="8197" max="8198" width="10.7109375" style="2" customWidth="1"/>
    <col min="8199" max="8200" width="8.28515625" style="2" customWidth="1"/>
    <col min="8201" max="8202" width="10.7109375" style="2" customWidth="1"/>
    <col min="8203" max="8448" width="9.140625" style="2"/>
    <col min="8449" max="8449" width="14.42578125" style="2" customWidth="1"/>
    <col min="8450" max="8450" width="10.7109375" style="2" customWidth="1"/>
    <col min="8451" max="8452" width="8.28515625" style="2" customWidth="1"/>
    <col min="8453" max="8454" width="10.7109375" style="2" customWidth="1"/>
    <col min="8455" max="8456" width="8.28515625" style="2" customWidth="1"/>
    <col min="8457" max="8458" width="10.7109375" style="2" customWidth="1"/>
    <col min="8459" max="8704" width="9.140625" style="2"/>
    <col min="8705" max="8705" width="14.42578125" style="2" customWidth="1"/>
    <col min="8706" max="8706" width="10.7109375" style="2" customWidth="1"/>
    <col min="8707" max="8708" width="8.28515625" style="2" customWidth="1"/>
    <col min="8709" max="8710" width="10.7109375" style="2" customWidth="1"/>
    <col min="8711" max="8712" width="8.28515625" style="2" customWidth="1"/>
    <col min="8713" max="8714" width="10.7109375" style="2" customWidth="1"/>
    <col min="8715" max="8960" width="9.140625" style="2"/>
    <col min="8961" max="8961" width="14.42578125" style="2" customWidth="1"/>
    <col min="8962" max="8962" width="10.7109375" style="2" customWidth="1"/>
    <col min="8963" max="8964" width="8.28515625" style="2" customWidth="1"/>
    <col min="8965" max="8966" width="10.7109375" style="2" customWidth="1"/>
    <col min="8967" max="8968" width="8.28515625" style="2" customWidth="1"/>
    <col min="8969" max="8970" width="10.7109375" style="2" customWidth="1"/>
    <col min="8971" max="9216" width="9.140625" style="2"/>
    <col min="9217" max="9217" width="14.42578125" style="2" customWidth="1"/>
    <col min="9218" max="9218" width="10.7109375" style="2" customWidth="1"/>
    <col min="9219" max="9220" width="8.28515625" style="2" customWidth="1"/>
    <col min="9221" max="9222" width="10.7109375" style="2" customWidth="1"/>
    <col min="9223" max="9224" width="8.28515625" style="2" customWidth="1"/>
    <col min="9225" max="9226" width="10.7109375" style="2" customWidth="1"/>
    <col min="9227" max="9472" width="9.140625" style="2"/>
    <col min="9473" max="9473" width="14.42578125" style="2" customWidth="1"/>
    <col min="9474" max="9474" width="10.7109375" style="2" customWidth="1"/>
    <col min="9475" max="9476" width="8.28515625" style="2" customWidth="1"/>
    <col min="9477" max="9478" width="10.7109375" style="2" customWidth="1"/>
    <col min="9479" max="9480" width="8.28515625" style="2" customWidth="1"/>
    <col min="9481" max="9482" width="10.7109375" style="2" customWidth="1"/>
    <col min="9483" max="9728" width="9.140625" style="2"/>
    <col min="9729" max="9729" width="14.42578125" style="2" customWidth="1"/>
    <col min="9730" max="9730" width="10.7109375" style="2" customWidth="1"/>
    <col min="9731" max="9732" width="8.28515625" style="2" customWidth="1"/>
    <col min="9733" max="9734" width="10.7109375" style="2" customWidth="1"/>
    <col min="9735" max="9736" width="8.28515625" style="2" customWidth="1"/>
    <col min="9737" max="9738" width="10.7109375" style="2" customWidth="1"/>
    <col min="9739" max="9984" width="9.140625" style="2"/>
    <col min="9985" max="9985" width="14.42578125" style="2" customWidth="1"/>
    <col min="9986" max="9986" width="10.7109375" style="2" customWidth="1"/>
    <col min="9987" max="9988" width="8.28515625" style="2" customWidth="1"/>
    <col min="9989" max="9990" width="10.7109375" style="2" customWidth="1"/>
    <col min="9991" max="9992" width="8.28515625" style="2" customWidth="1"/>
    <col min="9993" max="9994" width="10.7109375" style="2" customWidth="1"/>
    <col min="9995" max="10240" width="9.140625" style="2"/>
    <col min="10241" max="10241" width="14.42578125" style="2" customWidth="1"/>
    <col min="10242" max="10242" width="10.7109375" style="2" customWidth="1"/>
    <col min="10243" max="10244" width="8.28515625" style="2" customWidth="1"/>
    <col min="10245" max="10246" width="10.7109375" style="2" customWidth="1"/>
    <col min="10247" max="10248" width="8.28515625" style="2" customWidth="1"/>
    <col min="10249" max="10250" width="10.7109375" style="2" customWidth="1"/>
    <col min="10251" max="10496" width="9.140625" style="2"/>
    <col min="10497" max="10497" width="14.42578125" style="2" customWidth="1"/>
    <col min="10498" max="10498" width="10.7109375" style="2" customWidth="1"/>
    <col min="10499" max="10500" width="8.28515625" style="2" customWidth="1"/>
    <col min="10501" max="10502" width="10.7109375" style="2" customWidth="1"/>
    <col min="10503" max="10504" width="8.28515625" style="2" customWidth="1"/>
    <col min="10505" max="10506" width="10.7109375" style="2" customWidth="1"/>
    <col min="10507" max="10752" width="9.140625" style="2"/>
    <col min="10753" max="10753" width="14.42578125" style="2" customWidth="1"/>
    <col min="10754" max="10754" width="10.7109375" style="2" customWidth="1"/>
    <col min="10755" max="10756" width="8.28515625" style="2" customWidth="1"/>
    <col min="10757" max="10758" width="10.7109375" style="2" customWidth="1"/>
    <col min="10759" max="10760" width="8.28515625" style="2" customWidth="1"/>
    <col min="10761" max="10762" width="10.7109375" style="2" customWidth="1"/>
    <col min="10763" max="11008" width="9.140625" style="2"/>
    <col min="11009" max="11009" width="14.42578125" style="2" customWidth="1"/>
    <col min="11010" max="11010" width="10.7109375" style="2" customWidth="1"/>
    <col min="11011" max="11012" width="8.28515625" style="2" customWidth="1"/>
    <col min="11013" max="11014" width="10.7109375" style="2" customWidth="1"/>
    <col min="11015" max="11016" width="8.28515625" style="2" customWidth="1"/>
    <col min="11017" max="11018" width="10.7109375" style="2" customWidth="1"/>
    <col min="11019" max="11264" width="9.140625" style="2"/>
    <col min="11265" max="11265" width="14.42578125" style="2" customWidth="1"/>
    <col min="11266" max="11266" width="10.7109375" style="2" customWidth="1"/>
    <col min="11267" max="11268" width="8.28515625" style="2" customWidth="1"/>
    <col min="11269" max="11270" width="10.7109375" style="2" customWidth="1"/>
    <col min="11271" max="11272" width="8.28515625" style="2" customWidth="1"/>
    <col min="11273" max="11274" width="10.7109375" style="2" customWidth="1"/>
    <col min="11275" max="11520" width="9.140625" style="2"/>
    <col min="11521" max="11521" width="14.42578125" style="2" customWidth="1"/>
    <col min="11522" max="11522" width="10.7109375" style="2" customWidth="1"/>
    <col min="11523" max="11524" width="8.28515625" style="2" customWidth="1"/>
    <col min="11525" max="11526" width="10.7109375" style="2" customWidth="1"/>
    <col min="11527" max="11528" width="8.28515625" style="2" customWidth="1"/>
    <col min="11529" max="11530" width="10.7109375" style="2" customWidth="1"/>
    <col min="11531" max="11776" width="9.140625" style="2"/>
    <col min="11777" max="11777" width="14.42578125" style="2" customWidth="1"/>
    <col min="11778" max="11778" width="10.7109375" style="2" customWidth="1"/>
    <col min="11779" max="11780" width="8.28515625" style="2" customWidth="1"/>
    <col min="11781" max="11782" width="10.7109375" style="2" customWidth="1"/>
    <col min="11783" max="11784" width="8.28515625" style="2" customWidth="1"/>
    <col min="11785" max="11786" width="10.7109375" style="2" customWidth="1"/>
    <col min="11787" max="12032" width="9.140625" style="2"/>
    <col min="12033" max="12033" width="14.42578125" style="2" customWidth="1"/>
    <col min="12034" max="12034" width="10.7109375" style="2" customWidth="1"/>
    <col min="12035" max="12036" width="8.28515625" style="2" customWidth="1"/>
    <col min="12037" max="12038" width="10.7109375" style="2" customWidth="1"/>
    <col min="12039" max="12040" width="8.28515625" style="2" customWidth="1"/>
    <col min="12041" max="12042" width="10.7109375" style="2" customWidth="1"/>
    <col min="12043" max="12288" width="9.140625" style="2"/>
    <col min="12289" max="12289" width="14.42578125" style="2" customWidth="1"/>
    <col min="12290" max="12290" width="10.7109375" style="2" customWidth="1"/>
    <col min="12291" max="12292" width="8.28515625" style="2" customWidth="1"/>
    <col min="12293" max="12294" width="10.7109375" style="2" customWidth="1"/>
    <col min="12295" max="12296" width="8.28515625" style="2" customWidth="1"/>
    <col min="12297" max="12298" width="10.7109375" style="2" customWidth="1"/>
    <col min="12299" max="12544" width="9.140625" style="2"/>
    <col min="12545" max="12545" width="14.42578125" style="2" customWidth="1"/>
    <col min="12546" max="12546" width="10.7109375" style="2" customWidth="1"/>
    <col min="12547" max="12548" width="8.28515625" style="2" customWidth="1"/>
    <col min="12549" max="12550" width="10.7109375" style="2" customWidth="1"/>
    <col min="12551" max="12552" width="8.28515625" style="2" customWidth="1"/>
    <col min="12553" max="12554" width="10.7109375" style="2" customWidth="1"/>
    <col min="12555" max="12800" width="9.140625" style="2"/>
    <col min="12801" max="12801" width="14.42578125" style="2" customWidth="1"/>
    <col min="12802" max="12802" width="10.7109375" style="2" customWidth="1"/>
    <col min="12803" max="12804" width="8.28515625" style="2" customWidth="1"/>
    <col min="12805" max="12806" width="10.7109375" style="2" customWidth="1"/>
    <col min="12807" max="12808" width="8.28515625" style="2" customWidth="1"/>
    <col min="12809" max="12810" width="10.7109375" style="2" customWidth="1"/>
    <col min="12811" max="13056" width="9.140625" style="2"/>
    <col min="13057" max="13057" width="14.42578125" style="2" customWidth="1"/>
    <col min="13058" max="13058" width="10.7109375" style="2" customWidth="1"/>
    <col min="13059" max="13060" width="8.28515625" style="2" customWidth="1"/>
    <col min="13061" max="13062" width="10.7109375" style="2" customWidth="1"/>
    <col min="13063" max="13064" width="8.28515625" style="2" customWidth="1"/>
    <col min="13065" max="13066" width="10.7109375" style="2" customWidth="1"/>
    <col min="13067" max="13312" width="9.140625" style="2"/>
    <col min="13313" max="13313" width="14.42578125" style="2" customWidth="1"/>
    <col min="13314" max="13314" width="10.7109375" style="2" customWidth="1"/>
    <col min="13315" max="13316" width="8.28515625" style="2" customWidth="1"/>
    <col min="13317" max="13318" width="10.7109375" style="2" customWidth="1"/>
    <col min="13319" max="13320" width="8.28515625" style="2" customWidth="1"/>
    <col min="13321" max="13322" width="10.7109375" style="2" customWidth="1"/>
    <col min="13323" max="13568" width="9.140625" style="2"/>
    <col min="13569" max="13569" width="14.42578125" style="2" customWidth="1"/>
    <col min="13570" max="13570" width="10.7109375" style="2" customWidth="1"/>
    <col min="13571" max="13572" width="8.28515625" style="2" customWidth="1"/>
    <col min="13573" max="13574" width="10.7109375" style="2" customWidth="1"/>
    <col min="13575" max="13576" width="8.28515625" style="2" customWidth="1"/>
    <col min="13577" max="13578" width="10.7109375" style="2" customWidth="1"/>
    <col min="13579" max="13824" width="9.140625" style="2"/>
    <col min="13825" max="13825" width="14.42578125" style="2" customWidth="1"/>
    <col min="13826" max="13826" width="10.7109375" style="2" customWidth="1"/>
    <col min="13827" max="13828" width="8.28515625" style="2" customWidth="1"/>
    <col min="13829" max="13830" width="10.7109375" style="2" customWidth="1"/>
    <col min="13831" max="13832" width="8.28515625" style="2" customWidth="1"/>
    <col min="13833" max="13834" width="10.7109375" style="2" customWidth="1"/>
    <col min="13835" max="14080" width="9.140625" style="2"/>
    <col min="14081" max="14081" width="14.42578125" style="2" customWidth="1"/>
    <col min="14082" max="14082" width="10.7109375" style="2" customWidth="1"/>
    <col min="14083" max="14084" width="8.28515625" style="2" customWidth="1"/>
    <col min="14085" max="14086" width="10.7109375" style="2" customWidth="1"/>
    <col min="14087" max="14088" width="8.28515625" style="2" customWidth="1"/>
    <col min="14089" max="14090" width="10.7109375" style="2" customWidth="1"/>
    <col min="14091" max="14336" width="9.140625" style="2"/>
    <col min="14337" max="14337" width="14.42578125" style="2" customWidth="1"/>
    <col min="14338" max="14338" width="10.7109375" style="2" customWidth="1"/>
    <col min="14339" max="14340" width="8.28515625" style="2" customWidth="1"/>
    <col min="14341" max="14342" width="10.7109375" style="2" customWidth="1"/>
    <col min="14343" max="14344" width="8.28515625" style="2" customWidth="1"/>
    <col min="14345" max="14346" width="10.7109375" style="2" customWidth="1"/>
    <col min="14347" max="14592" width="9.140625" style="2"/>
    <col min="14593" max="14593" width="14.42578125" style="2" customWidth="1"/>
    <col min="14594" max="14594" width="10.7109375" style="2" customWidth="1"/>
    <col min="14595" max="14596" width="8.28515625" style="2" customWidth="1"/>
    <col min="14597" max="14598" width="10.7109375" style="2" customWidth="1"/>
    <col min="14599" max="14600" width="8.28515625" style="2" customWidth="1"/>
    <col min="14601" max="14602" width="10.7109375" style="2" customWidth="1"/>
    <col min="14603" max="14848" width="9.140625" style="2"/>
    <col min="14849" max="14849" width="14.42578125" style="2" customWidth="1"/>
    <col min="14850" max="14850" width="10.7109375" style="2" customWidth="1"/>
    <col min="14851" max="14852" width="8.28515625" style="2" customWidth="1"/>
    <col min="14853" max="14854" width="10.7109375" style="2" customWidth="1"/>
    <col min="14855" max="14856" width="8.28515625" style="2" customWidth="1"/>
    <col min="14857" max="14858" width="10.7109375" style="2" customWidth="1"/>
    <col min="14859" max="15104" width="9.140625" style="2"/>
    <col min="15105" max="15105" width="14.42578125" style="2" customWidth="1"/>
    <col min="15106" max="15106" width="10.7109375" style="2" customWidth="1"/>
    <col min="15107" max="15108" width="8.28515625" style="2" customWidth="1"/>
    <col min="15109" max="15110" width="10.7109375" style="2" customWidth="1"/>
    <col min="15111" max="15112" width="8.28515625" style="2" customWidth="1"/>
    <col min="15113" max="15114" width="10.7109375" style="2" customWidth="1"/>
    <col min="15115" max="15360" width="9.140625" style="2"/>
    <col min="15361" max="15361" width="14.42578125" style="2" customWidth="1"/>
    <col min="15362" max="15362" width="10.7109375" style="2" customWidth="1"/>
    <col min="15363" max="15364" width="8.28515625" style="2" customWidth="1"/>
    <col min="15365" max="15366" width="10.7109375" style="2" customWidth="1"/>
    <col min="15367" max="15368" width="8.28515625" style="2" customWidth="1"/>
    <col min="15369" max="15370" width="10.7109375" style="2" customWidth="1"/>
    <col min="15371" max="15616" width="9.140625" style="2"/>
    <col min="15617" max="15617" width="14.42578125" style="2" customWidth="1"/>
    <col min="15618" max="15618" width="10.7109375" style="2" customWidth="1"/>
    <col min="15619" max="15620" width="8.28515625" style="2" customWidth="1"/>
    <col min="15621" max="15622" width="10.7109375" style="2" customWidth="1"/>
    <col min="15623" max="15624" width="8.28515625" style="2" customWidth="1"/>
    <col min="15625" max="15626" width="10.7109375" style="2" customWidth="1"/>
    <col min="15627" max="15872" width="9.140625" style="2"/>
    <col min="15873" max="15873" width="14.42578125" style="2" customWidth="1"/>
    <col min="15874" max="15874" width="10.7109375" style="2" customWidth="1"/>
    <col min="15875" max="15876" width="8.28515625" style="2" customWidth="1"/>
    <col min="15877" max="15878" width="10.7109375" style="2" customWidth="1"/>
    <col min="15879" max="15880" width="8.28515625" style="2" customWidth="1"/>
    <col min="15881" max="15882" width="10.7109375" style="2" customWidth="1"/>
    <col min="15883" max="16128" width="9.140625" style="2"/>
    <col min="16129" max="16129" width="14.42578125" style="2" customWidth="1"/>
    <col min="16130" max="16130" width="10.7109375" style="2" customWidth="1"/>
    <col min="16131" max="16132" width="8.28515625" style="2" customWidth="1"/>
    <col min="16133" max="16134" width="10.7109375" style="2" customWidth="1"/>
    <col min="16135" max="16136" width="8.28515625" style="2" customWidth="1"/>
    <col min="16137" max="16138" width="10.7109375" style="2" customWidth="1"/>
    <col min="16139" max="16384" width="9.140625" style="2"/>
  </cols>
  <sheetData>
    <row r="1" spans="1:10" ht="39" customHeight="1" x14ac:dyDescent="0.2">
      <c r="A1" s="181" t="s">
        <v>625</v>
      </c>
      <c r="B1" s="244" t="s">
        <v>94</v>
      </c>
      <c r="C1" s="244"/>
      <c r="D1" s="244"/>
      <c r="E1" s="244"/>
      <c r="F1" s="244"/>
      <c r="G1" s="244"/>
      <c r="H1" s="244"/>
      <c r="I1" s="244"/>
      <c r="J1" s="244"/>
    </row>
    <row r="2" spans="1:10" ht="18.399999999999999" customHeight="1" x14ac:dyDescent="0.2">
      <c r="A2" s="245" t="s">
        <v>1</v>
      </c>
      <c r="B2" s="245" t="s">
        <v>2</v>
      </c>
      <c r="C2" s="246" t="s">
        <v>85</v>
      </c>
      <c r="D2" s="247"/>
      <c r="E2" s="247"/>
      <c r="F2" s="248"/>
      <c r="G2" s="245" t="s">
        <v>86</v>
      </c>
      <c r="H2" s="245"/>
      <c r="I2" s="245"/>
      <c r="J2" s="245"/>
    </row>
    <row r="3" spans="1:10" ht="18.399999999999999" customHeight="1" x14ac:dyDescent="0.2">
      <c r="A3" s="245"/>
      <c r="B3" s="245"/>
      <c r="C3" s="242" t="s">
        <v>657</v>
      </c>
      <c r="D3" s="243"/>
      <c r="E3" s="169" t="s">
        <v>4</v>
      </c>
      <c r="F3" s="169" t="s">
        <v>5</v>
      </c>
      <c r="G3" s="242" t="s">
        <v>657</v>
      </c>
      <c r="H3" s="243"/>
      <c r="I3" s="169" t="s">
        <v>4</v>
      </c>
      <c r="J3" s="169" t="s">
        <v>5</v>
      </c>
    </row>
    <row r="4" spans="1:10" ht="18.399999999999999" customHeight="1" x14ac:dyDescent="0.2">
      <c r="A4" s="238" t="s">
        <v>6</v>
      </c>
      <c r="B4" s="127" t="s">
        <v>7</v>
      </c>
      <c r="C4" s="90">
        <v>30.37875</v>
      </c>
      <c r="D4" s="91" t="s">
        <v>98</v>
      </c>
      <c r="E4" s="36">
        <v>28.5</v>
      </c>
      <c r="F4" s="36">
        <v>31.12</v>
      </c>
      <c r="G4" s="90">
        <v>30.381250000000001</v>
      </c>
      <c r="H4" s="91" t="s">
        <v>98</v>
      </c>
      <c r="I4" s="36">
        <v>28.5</v>
      </c>
      <c r="J4" s="36">
        <v>31.13</v>
      </c>
    </row>
    <row r="5" spans="1:10" ht="18.399999999999999" customHeight="1" x14ac:dyDescent="0.2">
      <c r="A5" s="239"/>
      <c r="B5" s="127" t="s">
        <v>8</v>
      </c>
      <c r="C5" s="90">
        <v>30.413749999999997</v>
      </c>
      <c r="D5" s="91" t="s">
        <v>451</v>
      </c>
      <c r="E5" s="36">
        <v>28.2</v>
      </c>
      <c r="F5" s="36">
        <v>31.66</v>
      </c>
      <c r="G5" s="90">
        <v>30.387499999999996</v>
      </c>
      <c r="H5" s="91" t="s">
        <v>452</v>
      </c>
      <c r="I5" s="36">
        <v>28.2</v>
      </c>
      <c r="J5" s="36">
        <v>31.58</v>
      </c>
    </row>
    <row r="6" spans="1:10" ht="18.399999999999999" customHeight="1" x14ac:dyDescent="0.2">
      <c r="A6" s="239"/>
      <c r="B6" s="127" t="s">
        <v>9</v>
      </c>
      <c r="C6" s="90">
        <v>30.5425</v>
      </c>
      <c r="D6" s="91" t="s">
        <v>453</v>
      </c>
      <c r="E6" s="36">
        <v>28.5</v>
      </c>
      <c r="F6" s="36">
        <v>32.68</v>
      </c>
      <c r="G6" s="90">
        <v>30.495000000000001</v>
      </c>
      <c r="H6" s="91" t="s">
        <v>453</v>
      </c>
      <c r="I6" s="36">
        <v>28.5</v>
      </c>
      <c r="J6" s="36">
        <v>32.68</v>
      </c>
    </row>
    <row r="7" spans="1:10" ht="18.399999999999999" customHeight="1" x14ac:dyDescent="0.2">
      <c r="A7" s="239"/>
      <c r="B7" s="127" t="s">
        <v>10</v>
      </c>
      <c r="C7" s="90">
        <v>30.73</v>
      </c>
      <c r="D7" s="91" t="s">
        <v>87</v>
      </c>
      <c r="E7" s="36">
        <v>29.4</v>
      </c>
      <c r="F7" s="36">
        <v>32.619999999999997</v>
      </c>
      <c r="G7" s="90">
        <v>30.723749999999999</v>
      </c>
      <c r="H7" s="91" t="s">
        <v>24</v>
      </c>
      <c r="I7" s="36">
        <v>29.4</v>
      </c>
      <c r="J7" s="36">
        <v>32.630000000000003</v>
      </c>
    </row>
    <row r="8" spans="1:10" ht="18.399999999999999" customHeight="1" x14ac:dyDescent="0.2">
      <c r="A8" s="239"/>
      <c r="B8" s="127" t="s">
        <v>12</v>
      </c>
      <c r="C8" s="90">
        <v>30.017499999999998</v>
      </c>
      <c r="D8" s="91" t="s">
        <v>454</v>
      </c>
      <c r="E8" s="36">
        <v>28.8</v>
      </c>
      <c r="F8" s="36">
        <v>31.17</v>
      </c>
      <c r="G8" s="90">
        <v>30.022500000000001</v>
      </c>
      <c r="H8" s="91" t="s">
        <v>443</v>
      </c>
      <c r="I8" s="36">
        <v>28.8</v>
      </c>
      <c r="J8" s="36">
        <v>31.18</v>
      </c>
    </row>
    <row r="9" spans="1:10" ht="18.399999999999999" customHeight="1" x14ac:dyDescent="0.2">
      <c r="A9" s="240"/>
      <c r="B9" s="38" t="s">
        <v>1</v>
      </c>
      <c r="C9" s="92">
        <v>30.416500000000003</v>
      </c>
      <c r="D9" s="93" t="s">
        <v>96</v>
      </c>
      <c r="E9" s="39">
        <v>28.2</v>
      </c>
      <c r="F9" s="39">
        <v>32.68</v>
      </c>
      <c r="G9" s="92">
        <v>30.401999999999997</v>
      </c>
      <c r="H9" s="93" t="s">
        <v>96</v>
      </c>
      <c r="I9" s="39">
        <v>28.2</v>
      </c>
      <c r="J9" s="39">
        <v>32.68</v>
      </c>
    </row>
    <row r="10" spans="1:10" ht="18.399999999999999" customHeight="1" x14ac:dyDescent="0.2">
      <c r="A10" s="238" t="s">
        <v>15</v>
      </c>
      <c r="B10" s="127" t="s">
        <v>7</v>
      </c>
      <c r="C10" s="90">
        <v>30.677499999999998</v>
      </c>
      <c r="D10" s="91" t="s">
        <v>21</v>
      </c>
      <c r="E10" s="36">
        <v>29.5</v>
      </c>
      <c r="F10" s="36">
        <v>31.6</v>
      </c>
      <c r="G10" s="90">
        <v>30.641249999999999</v>
      </c>
      <c r="H10" s="91" t="s">
        <v>103</v>
      </c>
      <c r="I10" s="36">
        <v>29.5</v>
      </c>
      <c r="J10" s="36">
        <v>31.59</v>
      </c>
    </row>
    <row r="11" spans="1:10" ht="18.399999999999999" customHeight="1" x14ac:dyDescent="0.2">
      <c r="A11" s="239"/>
      <c r="B11" s="127" t="s">
        <v>8</v>
      </c>
      <c r="C11" s="90">
        <v>30.94125</v>
      </c>
      <c r="D11" s="91" t="s">
        <v>448</v>
      </c>
      <c r="E11" s="36">
        <v>29.4</v>
      </c>
      <c r="F11" s="36">
        <v>31.88</v>
      </c>
      <c r="G11" s="90">
        <v>30.92625</v>
      </c>
      <c r="H11" s="91" t="s">
        <v>448</v>
      </c>
      <c r="I11" s="36">
        <v>29.4</v>
      </c>
      <c r="J11" s="36">
        <v>31.88</v>
      </c>
    </row>
    <row r="12" spans="1:10" ht="18.399999999999999" customHeight="1" x14ac:dyDescent="0.2">
      <c r="A12" s="239"/>
      <c r="B12" s="127" t="s">
        <v>9</v>
      </c>
      <c r="C12" s="90">
        <v>30.7775</v>
      </c>
      <c r="D12" s="91" t="s">
        <v>445</v>
      </c>
      <c r="E12" s="36">
        <v>29.5</v>
      </c>
      <c r="F12" s="36">
        <v>31.97</v>
      </c>
      <c r="G12" s="90">
        <v>30.771250000000002</v>
      </c>
      <c r="H12" s="91" t="s">
        <v>443</v>
      </c>
      <c r="I12" s="36">
        <v>29.5</v>
      </c>
      <c r="J12" s="36">
        <v>31.96</v>
      </c>
    </row>
    <row r="13" spans="1:10" ht="18.399999999999999" customHeight="1" x14ac:dyDescent="0.2">
      <c r="A13" s="239"/>
      <c r="B13" s="127" t="s">
        <v>10</v>
      </c>
      <c r="C13" s="90">
        <v>30.472499999999997</v>
      </c>
      <c r="D13" s="91" t="s">
        <v>88</v>
      </c>
      <c r="E13" s="36">
        <v>29.9</v>
      </c>
      <c r="F13" s="36">
        <v>31.03</v>
      </c>
      <c r="G13" s="90">
        <v>30.486249999999998</v>
      </c>
      <c r="H13" s="91" t="s">
        <v>46</v>
      </c>
      <c r="I13" s="36">
        <v>29.9</v>
      </c>
      <c r="J13" s="36">
        <v>31.04</v>
      </c>
    </row>
    <row r="14" spans="1:10" ht="18.399999999999999" customHeight="1" x14ac:dyDescent="0.2">
      <c r="A14" s="239"/>
      <c r="B14" s="127" t="s">
        <v>12</v>
      </c>
      <c r="C14" s="90">
        <v>30.354999999999997</v>
      </c>
      <c r="D14" s="91" t="s">
        <v>48</v>
      </c>
      <c r="E14" s="36">
        <v>29.6</v>
      </c>
      <c r="F14" s="36">
        <v>31.08</v>
      </c>
      <c r="G14" s="90">
        <v>30.36</v>
      </c>
      <c r="H14" s="91" t="s">
        <v>48</v>
      </c>
      <c r="I14" s="36">
        <v>29.6</v>
      </c>
      <c r="J14" s="36">
        <v>31.08</v>
      </c>
    </row>
    <row r="15" spans="1:10" ht="18.399999999999999" customHeight="1" x14ac:dyDescent="0.2">
      <c r="A15" s="240"/>
      <c r="B15" s="38" t="s">
        <v>1</v>
      </c>
      <c r="C15" s="92">
        <v>30.644749999999995</v>
      </c>
      <c r="D15" s="93" t="s">
        <v>32</v>
      </c>
      <c r="E15" s="39">
        <v>29.4</v>
      </c>
      <c r="F15" s="39">
        <v>31.97</v>
      </c>
      <c r="G15" s="92">
        <v>30.636999999999993</v>
      </c>
      <c r="H15" s="93" t="s">
        <v>32</v>
      </c>
      <c r="I15" s="39">
        <v>29.4</v>
      </c>
      <c r="J15" s="39">
        <v>31.96</v>
      </c>
    </row>
    <row r="16" spans="1:10" ht="18.399999999999999" customHeight="1" x14ac:dyDescent="0.2">
      <c r="A16" s="238" t="s">
        <v>18</v>
      </c>
      <c r="B16" s="127" t="s">
        <v>7</v>
      </c>
      <c r="C16" s="90">
        <v>30.911249999999999</v>
      </c>
      <c r="D16" s="91" t="s">
        <v>48</v>
      </c>
      <c r="E16" s="36">
        <v>30.1</v>
      </c>
      <c r="F16" s="36">
        <v>31.85</v>
      </c>
      <c r="G16" s="90">
        <v>30.803750000000001</v>
      </c>
      <c r="H16" s="91" t="s">
        <v>21</v>
      </c>
      <c r="I16" s="36">
        <v>29.9</v>
      </c>
      <c r="J16" s="36">
        <v>31.71</v>
      </c>
    </row>
    <row r="17" spans="1:10" ht="18.399999999999999" customHeight="1" x14ac:dyDescent="0.2">
      <c r="A17" s="239"/>
      <c r="B17" s="127" t="s">
        <v>8</v>
      </c>
      <c r="C17" s="90">
        <v>30.963750000000001</v>
      </c>
      <c r="D17" s="91" t="s">
        <v>24</v>
      </c>
      <c r="E17" s="36">
        <v>29.4</v>
      </c>
      <c r="F17" s="36">
        <v>32.97</v>
      </c>
      <c r="G17" s="90">
        <v>30.751249999999999</v>
      </c>
      <c r="H17" s="91" t="s">
        <v>103</v>
      </c>
      <c r="I17" s="36">
        <v>29.6</v>
      </c>
      <c r="J17" s="36">
        <v>31.83</v>
      </c>
    </row>
    <row r="18" spans="1:10" ht="18.399999999999999" customHeight="1" x14ac:dyDescent="0.2">
      <c r="A18" s="239"/>
      <c r="B18" s="127" t="s">
        <v>9</v>
      </c>
      <c r="C18" s="90">
        <v>30.328749999999999</v>
      </c>
      <c r="D18" s="91" t="s">
        <v>48</v>
      </c>
      <c r="E18" s="36">
        <v>29.6</v>
      </c>
      <c r="F18" s="36">
        <v>31.38</v>
      </c>
      <c r="G18" s="90">
        <v>30.448749999999997</v>
      </c>
      <c r="H18" s="91" t="s">
        <v>21</v>
      </c>
      <c r="I18" s="36">
        <v>29.6</v>
      </c>
      <c r="J18" s="36">
        <v>31.42</v>
      </c>
    </row>
    <row r="19" spans="1:10" ht="18.399999999999999" customHeight="1" x14ac:dyDescent="0.2">
      <c r="A19" s="239"/>
      <c r="B19" s="127" t="s">
        <v>10</v>
      </c>
      <c r="C19" s="90">
        <v>30.827499999999997</v>
      </c>
      <c r="D19" s="91" t="s">
        <v>455</v>
      </c>
      <c r="E19" s="36">
        <v>30.2</v>
      </c>
      <c r="F19" s="36">
        <v>31.56</v>
      </c>
      <c r="G19" s="90">
        <v>30.717499999999998</v>
      </c>
      <c r="H19" s="91" t="s">
        <v>455</v>
      </c>
      <c r="I19" s="36">
        <v>30.1</v>
      </c>
      <c r="J19" s="36">
        <v>31.42</v>
      </c>
    </row>
    <row r="20" spans="1:10" ht="18.399999999999999" customHeight="1" x14ac:dyDescent="0.2">
      <c r="A20" s="239"/>
      <c r="B20" s="127" t="s">
        <v>12</v>
      </c>
      <c r="C20" s="90">
        <v>30.313749999999999</v>
      </c>
      <c r="D20" s="91" t="s">
        <v>35</v>
      </c>
      <c r="E20" s="36">
        <v>30</v>
      </c>
      <c r="F20" s="36">
        <v>30.73</v>
      </c>
      <c r="G20" s="90">
        <v>30.333749999999998</v>
      </c>
      <c r="H20" s="91" t="s">
        <v>37</v>
      </c>
      <c r="I20" s="36">
        <v>30</v>
      </c>
      <c r="J20" s="36">
        <v>30.71</v>
      </c>
    </row>
    <row r="21" spans="1:10" ht="18.399999999999999" customHeight="1" x14ac:dyDescent="0.2">
      <c r="A21" s="240"/>
      <c r="B21" s="38" t="s">
        <v>1</v>
      </c>
      <c r="C21" s="92">
        <v>30.668999999999993</v>
      </c>
      <c r="D21" s="93" t="s">
        <v>39</v>
      </c>
      <c r="E21" s="39">
        <v>29.4</v>
      </c>
      <c r="F21" s="39">
        <v>32.97</v>
      </c>
      <c r="G21" s="92">
        <v>30.611000000000001</v>
      </c>
      <c r="H21" s="93" t="s">
        <v>35</v>
      </c>
      <c r="I21" s="39">
        <v>29.6</v>
      </c>
      <c r="J21" s="39">
        <v>31.83</v>
      </c>
    </row>
    <row r="22" spans="1:10" ht="18.399999999999999" customHeight="1" x14ac:dyDescent="0.2">
      <c r="A22" s="241" t="s">
        <v>22</v>
      </c>
      <c r="B22" s="127" t="s">
        <v>7</v>
      </c>
      <c r="C22" s="90">
        <v>30.778750000000002</v>
      </c>
      <c r="D22" s="91" t="s">
        <v>46</v>
      </c>
      <c r="E22" s="36">
        <v>29.8</v>
      </c>
      <c r="F22" s="36">
        <v>31.46</v>
      </c>
      <c r="G22" s="90">
        <v>31.00375</v>
      </c>
      <c r="H22" s="91" t="s">
        <v>88</v>
      </c>
      <c r="I22" s="36">
        <v>30.6</v>
      </c>
      <c r="J22" s="36">
        <v>31.93</v>
      </c>
    </row>
    <row r="23" spans="1:10" ht="18.399999999999999" customHeight="1" x14ac:dyDescent="0.2">
      <c r="A23" s="241"/>
      <c r="B23" s="127" t="s">
        <v>8</v>
      </c>
      <c r="C23" s="90">
        <v>31.032500000000002</v>
      </c>
      <c r="D23" s="91" t="s">
        <v>48</v>
      </c>
      <c r="E23" s="36">
        <v>29.9</v>
      </c>
      <c r="F23" s="36">
        <v>31.74</v>
      </c>
      <c r="G23" s="90">
        <v>30.982500000000002</v>
      </c>
      <c r="H23" s="91" t="s">
        <v>44</v>
      </c>
      <c r="I23" s="36">
        <v>29.9</v>
      </c>
      <c r="J23" s="36">
        <v>31.72</v>
      </c>
    </row>
    <row r="24" spans="1:10" ht="18.399999999999999" customHeight="1" x14ac:dyDescent="0.2">
      <c r="A24" s="241"/>
      <c r="B24" s="127" t="s">
        <v>9</v>
      </c>
      <c r="C24" s="90">
        <v>30.361250000000002</v>
      </c>
      <c r="D24" s="91" t="s">
        <v>46</v>
      </c>
      <c r="E24" s="36">
        <v>29.96</v>
      </c>
      <c r="F24" s="36">
        <v>31.45</v>
      </c>
      <c r="G24" s="90">
        <v>30.317500000000003</v>
      </c>
      <c r="H24" s="91" t="s">
        <v>447</v>
      </c>
      <c r="I24" s="36">
        <v>29.79</v>
      </c>
      <c r="J24" s="36">
        <v>31.46</v>
      </c>
    </row>
    <row r="25" spans="1:10" ht="18.399999999999999" customHeight="1" x14ac:dyDescent="0.2">
      <c r="A25" s="241"/>
      <c r="B25" s="127" t="s">
        <v>10</v>
      </c>
      <c r="C25" s="90">
        <v>30.72</v>
      </c>
      <c r="D25" s="91" t="s">
        <v>42</v>
      </c>
      <c r="E25" s="36">
        <v>30.5</v>
      </c>
      <c r="F25" s="36">
        <v>31.1</v>
      </c>
      <c r="G25" s="90">
        <v>30.711250000000003</v>
      </c>
      <c r="H25" s="91" t="s">
        <v>42</v>
      </c>
      <c r="I25" s="36">
        <v>30.5</v>
      </c>
      <c r="J25" s="36">
        <v>31</v>
      </c>
    </row>
    <row r="26" spans="1:10" ht="18.399999999999999" customHeight="1" x14ac:dyDescent="0.2">
      <c r="A26" s="241"/>
      <c r="B26" s="127" t="s">
        <v>12</v>
      </c>
      <c r="C26" s="90">
        <v>30.35125</v>
      </c>
      <c r="D26" s="91" t="s">
        <v>88</v>
      </c>
      <c r="E26" s="36">
        <v>29.66</v>
      </c>
      <c r="F26" s="36">
        <v>30.7</v>
      </c>
      <c r="G26" s="90">
        <v>30.377500000000001</v>
      </c>
      <c r="H26" s="91" t="s">
        <v>88</v>
      </c>
      <c r="I26" s="36">
        <v>29.67</v>
      </c>
      <c r="J26" s="36">
        <v>30.8</v>
      </c>
    </row>
    <row r="27" spans="1:10" ht="18.399999999999999" customHeight="1" x14ac:dyDescent="0.2">
      <c r="A27" s="241"/>
      <c r="B27" s="38" t="s">
        <v>1</v>
      </c>
      <c r="C27" s="92">
        <v>30.648750000000007</v>
      </c>
      <c r="D27" s="93" t="s">
        <v>42</v>
      </c>
      <c r="E27" s="39">
        <v>29.66</v>
      </c>
      <c r="F27" s="39">
        <v>31.74</v>
      </c>
      <c r="G27" s="92">
        <v>30.678500000000003</v>
      </c>
      <c r="H27" s="93" t="s">
        <v>42</v>
      </c>
      <c r="I27" s="39">
        <v>29.67</v>
      </c>
      <c r="J27" s="39">
        <v>31.93</v>
      </c>
    </row>
  </sheetData>
  <customSheetViews>
    <customSheetView guid="{47446656-4427-4713-84F1-369842C9B919}" showPageBreaks="1" printArea="1" view="pageBreakPreview">
      <selection activeCell="B1" sqref="A1:J1"/>
      <pageMargins left="0.7" right="0.7" top="0.75" bottom="0.75" header="0.3" footer="0.3"/>
      <printOptions horizontalCentered="1"/>
      <pageSetup scale="97" orientation="landscape" r:id="rId1"/>
    </customSheetView>
    <customSheetView guid="{899A0855-1E4C-4ABA-ACAE-00009733593A}" showPageBreaks="1" printArea="1" view="pageBreakPreview">
      <selection activeCell="M5" sqref="M5:M7"/>
      <pageMargins left="0.7" right="0.7" top="0.75" bottom="0.75" header="0.3" footer="0.3"/>
      <printOptions horizontalCentered="1"/>
      <pageSetup scale="97" orientation="landscape" r:id="rId2"/>
    </customSheetView>
  </customSheetViews>
  <mergeCells count="11">
    <mergeCell ref="A10:A15"/>
    <mergeCell ref="A16:A21"/>
    <mergeCell ref="A22:A27"/>
    <mergeCell ref="B1:J1"/>
    <mergeCell ref="A2:A3"/>
    <mergeCell ref="B2:B3"/>
    <mergeCell ref="C2:F2"/>
    <mergeCell ref="G2:J2"/>
    <mergeCell ref="A4:A9"/>
    <mergeCell ref="C3:D3"/>
    <mergeCell ref="G3:H3"/>
  </mergeCells>
  <printOptions horizontalCentered="1"/>
  <pageMargins left="0.7" right="0.7" top="0.75" bottom="0.75" header="0.3" footer="0.3"/>
  <pageSetup scale="97" orientation="landscape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view="pageBreakPreview" topLeftCell="B1" zoomScaleNormal="100" zoomScaleSheetLayoutView="100" zoomScalePageLayoutView="90" workbookViewId="0">
      <selection activeCell="B1" sqref="B1:J1"/>
    </sheetView>
  </sheetViews>
  <sheetFormatPr defaultRowHeight="12.75" x14ac:dyDescent="0.2"/>
  <cols>
    <col min="1" max="1" width="13.28515625" style="2" customWidth="1"/>
    <col min="2" max="2" width="15.7109375" style="2" customWidth="1"/>
    <col min="3" max="4" width="8.28515625" style="2" customWidth="1"/>
    <col min="5" max="6" width="15.7109375" style="2" customWidth="1"/>
    <col min="7" max="8" width="8.28515625" style="2" customWidth="1"/>
    <col min="9" max="10" width="15.7109375" style="2" customWidth="1"/>
    <col min="11" max="256" width="9.140625" style="2"/>
    <col min="257" max="257" width="13.28515625" style="2" customWidth="1"/>
    <col min="258" max="258" width="15.7109375" style="2" customWidth="1"/>
    <col min="259" max="260" width="8.28515625" style="2" customWidth="1"/>
    <col min="261" max="262" width="15.7109375" style="2" customWidth="1"/>
    <col min="263" max="264" width="8.28515625" style="2" customWidth="1"/>
    <col min="265" max="266" width="15.7109375" style="2" customWidth="1"/>
    <col min="267" max="512" width="9.140625" style="2"/>
    <col min="513" max="513" width="13.28515625" style="2" customWidth="1"/>
    <col min="514" max="514" width="15.7109375" style="2" customWidth="1"/>
    <col min="515" max="516" width="8.28515625" style="2" customWidth="1"/>
    <col min="517" max="518" width="15.7109375" style="2" customWidth="1"/>
    <col min="519" max="520" width="8.28515625" style="2" customWidth="1"/>
    <col min="521" max="522" width="15.7109375" style="2" customWidth="1"/>
    <col min="523" max="768" width="9.140625" style="2"/>
    <col min="769" max="769" width="13.28515625" style="2" customWidth="1"/>
    <col min="770" max="770" width="15.7109375" style="2" customWidth="1"/>
    <col min="771" max="772" width="8.28515625" style="2" customWidth="1"/>
    <col min="773" max="774" width="15.7109375" style="2" customWidth="1"/>
    <col min="775" max="776" width="8.28515625" style="2" customWidth="1"/>
    <col min="777" max="778" width="15.7109375" style="2" customWidth="1"/>
    <col min="779" max="1024" width="9.140625" style="2"/>
    <col min="1025" max="1025" width="13.28515625" style="2" customWidth="1"/>
    <col min="1026" max="1026" width="15.7109375" style="2" customWidth="1"/>
    <col min="1027" max="1028" width="8.28515625" style="2" customWidth="1"/>
    <col min="1029" max="1030" width="15.7109375" style="2" customWidth="1"/>
    <col min="1031" max="1032" width="8.28515625" style="2" customWidth="1"/>
    <col min="1033" max="1034" width="15.7109375" style="2" customWidth="1"/>
    <col min="1035" max="1280" width="9.140625" style="2"/>
    <col min="1281" max="1281" width="13.28515625" style="2" customWidth="1"/>
    <col min="1282" max="1282" width="15.7109375" style="2" customWidth="1"/>
    <col min="1283" max="1284" width="8.28515625" style="2" customWidth="1"/>
    <col min="1285" max="1286" width="15.7109375" style="2" customWidth="1"/>
    <col min="1287" max="1288" width="8.28515625" style="2" customWidth="1"/>
    <col min="1289" max="1290" width="15.7109375" style="2" customWidth="1"/>
    <col min="1291" max="1536" width="9.140625" style="2"/>
    <col min="1537" max="1537" width="13.28515625" style="2" customWidth="1"/>
    <col min="1538" max="1538" width="15.7109375" style="2" customWidth="1"/>
    <col min="1539" max="1540" width="8.28515625" style="2" customWidth="1"/>
    <col min="1541" max="1542" width="15.7109375" style="2" customWidth="1"/>
    <col min="1543" max="1544" width="8.28515625" style="2" customWidth="1"/>
    <col min="1545" max="1546" width="15.7109375" style="2" customWidth="1"/>
    <col min="1547" max="1792" width="9.140625" style="2"/>
    <col min="1793" max="1793" width="13.28515625" style="2" customWidth="1"/>
    <col min="1794" max="1794" width="15.7109375" style="2" customWidth="1"/>
    <col min="1795" max="1796" width="8.28515625" style="2" customWidth="1"/>
    <col min="1797" max="1798" width="15.7109375" style="2" customWidth="1"/>
    <col min="1799" max="1800" width="8.28515625" style="2" customWidth="1"/>
    <col min="1801" max="1802" width="15.7109375" style="2" customWidth="1"/>
    <col min="1803" max="2048" width="9.140625" style="2"/>
    <col min="2049" max="2049" width="13.28515625" style="2" customWidth="1"/>
    <col min="2050" max="2050" width="15.7109375" style="2" customWidth="1"/>
    <col min="2051" max="2052" width="8.28515625" style="2" customWidth="1"/>
    <col min="2053" max="2054" width="15.7109375" style="2" customWidth="1"/>
    <col min="2055" max="2056" width="8.28515625" style="2" customWidth="1"/>
    <col min="2057" max="2058" width="15.7109375" style="2" customWidth="1"/>
    <col min="2059" max="2304" width="9.140625" style="2"/>
    <col min="2305" max="2305" width="13.28515625" style="2" customWidth="1"/>
    <col min="2306" max="2306" width="15.7109375" style="2" customWidth="1"/>
    <col min="2307" max="2308" width="8.28515625" style="2" customWidth="1"/>
    <col min="2309" max="2310" width="15.7109375" style="2" customWidth="1"/>
    <col min="2311" max="2312" width="8.28515625" style="2" customWidth="1"/>
    <col min="2313" max="2314" width="15.7109375" style="2" customWidth="1"/>
    <col min="2315" max="2560" width="9.140625" style="2"/>
    <col min="2561" max="2561" width="13.28515625" style="2" customWidth="1"/>
    <col min="2562" max="2562" width="15.7109375" style="2" customWidth="1"/>
    <col min="2563" max="2564" width="8.28515625" style="2" customWidth="1"/>
    <col min="2565" max="2566" width="15.7109375" style="2" customWidth="1"/>
    <col min="2567" max="2568" width="8.28515625" style="2" customWidth="1"/>
    <col min="2569" max="2570" width="15.7109375" style="2" customWidth="1"/>
    <col min="2571" max="2816" width="9.140625" style="2"/>
    <col min="2817" max="2817" width="13.28515625" style="2" customWidth="1"/>
    <col min="2818" max="2818" width="15.7109375" style="2" customWidth="1"/>
    <col min="2819" max="2820" width="8.28515625" style="2" customWidth="1"/>
    <col min="2821" max="2822" width="15.7109375" style="2" customWidth="1"/>
    <col min="2823" max="2824" width="8.28515625" style="2" customWidth="1"/>
    <col min="2825" max="2826" width="15.7109375" style="2" customWidth="1"/>
    <col min="2827" max="3072" width="9.140625" style="2"/>
    <col min="3073" max="3073" width="13.28515625" style="2" customWidth="1"/>
    <col min="3074" max="3074" width="15.7109375" style="2" customWidth="1"/>
    <col min="3075" max="3076" width="8.28515625" style="2" customWidth="1"/>
    <col min="3077" max="3078" width="15.7109375" style="2" customWidth="1"/>
    <col min="3079" max="3080" width="8.28515625" style="2" customWidth="1"/>
    <col min="3081" max="3082" width="15.7109375" style="2" customWidth="1"/>
    <col min="3083" max="3328" width="9.140625" style="2"/>
    <col min="3329" max="3329" width="13.28515625" style="2" customWidth="1"/>
    <col min="3330" max="3330" width="15.7109375" style="2" customWidth="1"/>
    <col min="3331" max="3332" width="8.28515625" style="2" customWidth="1"/>
    <col min="3333" max="3334" width="15.7109375" style="2" customWidth="1"/>
    <col min="3335" max="3336" width="8.28515625" style="2" customWidth="1"/>
    <col min="3337" max="3338" width="15.7109375" style="2" customWidth="1"/>
    <col min="3339" max="3584" width="9.140625" style="2"/>
    <col min="3585" max="3585" width="13.28515625" style="2" customWidth="1"/>
    <col min="3586" max="3586" width="15.7109375" style="2" customWidth="1"/>
    <col min="3587" max="3588" width="8.28515625" style="2" customWidth="1"/>
    <col min="3589" max="3590" width="15.7109375" style="2" customWidth="1"/>
    <col min="3591" max="3592" width="8.28515625" style="2" customWidth="1"/>
    <col min="3593" max="3594" width="15.7109375" style="2" customWidth="1"/>
    <col min="3595" max="3840" width="9.140625" style="2"/>
    <col min="3841" max="3841" width="13.28515625" style="2" customWidth="1"/>
    <col min="3842" max="3842" width="15.7109375" style="2" customWidth="1"/>
    <col min="3843" max="3844" width="8.28515625" style="2" customWidth="1"/>
    <col min="3845" max="3846" width="15.7109375" style="2" customWidth="1"/>
    <col min="3847" max="3848" width="8.28515625" style="2" customWidth="1"/>
    <col min="3849" max="3850" width="15.7109375" style="2" customWidth="1"/>
    <col min="3851" max="4096" width="9.140625" style="2"/>
    <col min="4097" max="4097" width="13.28515625" style="2" customWidth="1"/>
    <col min="4098" max="4098" width="15.7109375" style="2" customWidth="1"/>
    <col min="4099" max="4100" width="8.28515625" style="2" customWidth="1"/>
    <col min="4101" max="4102" width="15.7109375" style="2" customWidth="1"/>
    <col min="4103" max="4104" width="8.28515625" style="2" customWidth="1"/>
    <col min="4105" max="4106" width="15.7109375" style="2" customWidth="1"/>
    <col min="4107" max="4352" width="9.140625" style="2"/>
    <col min="4353" max="4353" width="13.28515625" style="2" customWidth="1"/>
    <col min="4354" max="4354" width="15.7109375" style="2" customWidth="1"/>
    <col min="4355" max="4356" width="8.28515625" style="2" customWidth="1"/>
    <col min="4357" max="4358" width="15.7109375" style="2" customWidth="1"/>
    <col min="4359" max="4360" width="8.28515625" style="2" customWidth="1"/>
    <col min="4361" max="4362" width="15.7109375" style="2" customWidth="1"/>
    <col min="4363" max="4608" width="9.140625" style="2"/>
    <col min="4609" max="4609" width="13.28515625" style="2" customWidth="1"/>
    <col min="4610" max="4610" width="15.7109375" style="2" customWidth="1"/>
    <col min="4611" max="4612" width="8.28515625" style="2" customWidth="1"/>
    <col min="4613" max="4614" width="15.7109375" style="2" customWidth="1"/>
    <col min="4615" max="4616" width="8.28515625" style="2" customWidth="1"/>
    <col min="4617" max="4618" width="15.7109375" style="2" customWidth="1"/>
    <col min="4619" max="4864" width="9.140625" style="2"/>
    <col min="4865" max="4865" width="13.28515625" style="2" customWidth="1"/>
    <col min="4866" max="4866" width="15.7109375" style="2" customWidth="1"/>
    <col min="4867" max="4868" width="8.28515625" style="2" customWidth="1"/>
    <col min="4869" max="4870" width="15.7109375" style="2" customWidth="1"/>
    <col min="4871" max="4872" width="8.28515625" style="2" customWidth="1"/>
    <col min="4873" max="4874" width="15.7109375" style="2" customWidth="1"/>
    <col min="4875" max="5120" width="9.140625" style="2"/>
    <col min="5121" max="5121" width="13.28515625" style="2" customWidth="1"/>
    <col min="5122" max="5122" width="15.7109375" style="2" customWidth="1"/>
    <col min="5123" max="5124" width="8.28515625" style="2" customWidth="1"/>
    <col min="5125" max="5126" width="15.7109375" style="2" customWidth="1"/>
    <col min="5127" max="5128" width="8.28515625" style="2" customWidth="1"/>
    <col min="5129" max="5130" width="15.7109375" style="2" customWidth="1"/>
    <col min="5131" max="5376" width="9.140625" style="2"/>
    <col min="5377" max="5377" width="13.28515625" style="2" customWidth="1"/>
    <col min="5378" max="5378" width="15.7109375" style="2" customWidth="1"/>
    <col min="5379" max="5380" width="8.28515625" style="2" customWidth="1"/>
    <col min="5381" max="5382" width="15.7109375" style="2" customWidth="1"/>
    <col min="5383" max="5384" width="8.28515625" style="2" customWidth="1"/>
    <col min="5385" max="5386" width="15.7109375" style="2" customWidth="1"/>
    <col min="5387" max="5632" width="9.140625" style="2"/>
    <col min="5633" max="5633" width="13.28515625" style="2" customWidth="1"/>
    <col min="5634" max="5634" width="15.7109375" style="2" customWidth="1"/>
    <col min="5635" max="5636" width="8.28515625" style="2" customWidth="1"/>
    <col min="5637" max="5638" width="15.7109375" style="2" customWidth="1"/>
    <col min="5639" max="5640" width="8.28515625" style="2" customWidth="1"/>
    <col min="5641" max="5642" width="15.7109375" style="2" customWidth="1"/>
    <col min="5643" max="5888" width="9.140625" style="2"/>
    <col min="5889" max="5889" width="13.28515625" style="2" customWidth="1"/>
    <col min="5890" max="5890" width="15.7109375" style="2" customWidth="1"/>
    <col min="5891" max="5892" width="8.28515625" style="2" customWidth="1"/>
    <col min="5893" max="5894" width="15.7109375" style="2" customWidth="1"/>
    <col min="5895" max="5896" width="8.28515625" style="2" customWidth="1"/>
    <col min="5897" max="5898" width="15.7109375" style="2" customWidth="1"/>
    <col min="5899" max="6144" width="9.140625" style="2"/>
    <col min="6145" max="6145" width="13.28515625" style="2" customWidth="1"/>
    <col min="6146" max="6146" width="15.7109375" style="2" customWidth="1"/>
    <col min="6147" max="6148" width="8.28515625" style="2" customWidth="1"/>
    <col min="6149" max="6150" width="15.7109375" style="2" customWidth="1"/>
    <col min="6151" max="6152" width="8.28515625" style="2" customWidth="1"/>
    <col min="6153" max="6154" width="15.7109375" style="2" customWidth="1"/>
    <col min="6155" max="6400" width="9.140625" style="2"/>
    <col min="6401" max="6401" width="13.28515625" style="2" customWidth="1"/>
    <col min="6402" max="6402" width="15.7109375" style="2" customWidth="1"/>
    <col min="6403" max="6404" width="8.28515625" style="2" customWidth="1"/>
    <col min="6405" max="6406" width="15.7109375" style="2" customWidth="1"/>
    <col min="6407" max="6408" width="8.28515625" style="2" customWidth="1"/>
    <col min="6409" max="6410" width="15.7109375" style="2" customWidth="1"/>
    <col min="6411" max="6656" width="9.140625" style="2"/>
    <col min="6657" max="6657" width="13.28515625" style="2" customWidth="1"/>
    <col min="6658" max="6658" width="15.7109375" style="2" customWidth="1"/>
    <col min="6659" max="6660" width="8.28515625" style="2" customWidth="1"/>
    <col min="6661" max="6662" width="15.7109375" style="2" customWidth="1"/>
    <col min="6663" max="6664" width="8.28515625" style="2" customWidth="1"/>
    <col min="6665" max="6666" width="15.7109375" style="2" customWidth="1"/>
    <col min="6667" max="6912" width="9.140625" style="2"/>
    <col min="6913" max="6913" width="13.28515625" style="2" customWidth="1"/>
    <col min="6914" max="6914" width="15.7109375" style="2" customWidth="1"/>
    <col min="6915" max="6916" width="8.28515625" style="2" customWidth="1"/>
    <col min="6917" max="6918" width="15.7109375" style="2" customWidth="1"/>
    <col min="6919" max="6920" width="8.28515625" style="2" customWidth="1"/>
    <col min="6921" max="6922" width="15.7109375" style="2" customWidth="1"/>
    <col min="6923" max="7168" width="9.140625" style="2"/>
    <col min="7169" max="7169" width="13.28515625" style="2" customWidth="1"/>
    <col min="7170" max="7170" width="15.7109375" style="2" customWidth="1"/>
    <col min="7171" max="7172" width="8.28515625" style="2" customWidth="1"/>
    <col min="7173" max="7174" width="15.7109375" style="2" customWidth="1"/>
    <col min="7175" max="7176" width="8.28515625" style="2" customWidth="1"/>
    <col min="7177" max="7178" width="15.7109375" style="2" customWidth="1"/>
    <col min="7179" max="7424" width="9.140625" style="2"/>
    <col min="7425" max="7425" width="13.28515625" style="2" customWidth="1"/>
    <col min="7426" max="7426" width="15.7109375" style="2" customWidth="1"/>
    <col min="7427" max="7428" width="8.28515625" style="2" customWidth="1"/>
    <col min="7429" max="7430" width="15.7109375" style="2" customWidth="1"/>
    <col min="7431" max="7432" width="8.28515625" style="2" customWidth="1"/>
    <col min="7433" max="7434" width="15.7109375" style="2" customWidth="1"/>
    <col min="7435" max="7680" width="9.140625" style="2"/>
    <col min="7681" max="7681" width="13.28515625" style="2" customWidth="1"/>
    <col min="7682" max="7682" width="15.7109375" style="2" customWidth="1"/>
    <col min="7683" max="7684" width="8.28515625" style="2" customWidth="1"/>
    <col min="7685" max="7686" width="15.7109375" style="2" customWidth="1"/>
    <col min="7687" max="7688" width="8.28515625" style="2" customWidth="1"/>
    <col min="7689" max="7690" width="15.7109375" style="2" customWidth="1"/>
    <col min="7691" max="7936" width="9.140625" style="2"/>
    <col min="7937" max="7937" width="13.28515625" style="2" customWidth="1"/>
    <col min="7938" max="7938" width="15.7109375" style="2" customWidth="1"/>
    <col min="7939" max="7940" width="8.28515625" style="2" customWidth="1"/>
    <col min="7941" max="7942" width="15.7109375" style="2" customWidth="1"/>
    <col min="7943" max="7944" width="8.28515625" style="2" customWidth="1"/>
    <col min="7945" max="7946" width="15.7109375" style="2" customWidth="1"/>
    <col min="7947" max="8192" width="9.140625" style="2"/>
    <col min="8193" max="8193" width="13.28515625" style="2" customWidth="1"/>
    <col min="8194" max="8194" width="15.7109375" style="2" customWidth="1"/>
    <col min="8195" max="8196" width="8.28515625" style="2" customWidth="1"/>
    <col min="8197" max="8198" width="15.7109375" style="2" customWidth="1"/>
    <col min="8199" max="8200" width="8.28515625" style="2" customWidth="1"/>
    <col min="8201" max="8202" width="15.7109375" style="2" customWidth="1"/>
    <col min="8203" max="8448" width="9.140625" style="2"/>
    <col min="8449" max="8449" width="13.28515625" style="2" customWidth="1"/>
    <col min="8450" max="8450" width="15.7109375" style="2" customWidth="1"/>
    <col min="8451" max="8452" width="8.28515625" style="2" customWidth="1"/>
    <col min="8453" max="8454" width="15.7109375" style="2" customWidth="1"/>
    <col min="8455" max="8456" width="8.28515625" style="2" customWidth="1"/>
    <col min="8457" max="8458" width="15.7109375" style="2" customWidth="1"/>
    <col min="8459" max="8704" width="9.140625" style="2"/>
    <col min="8705" max="8705" width="13.28515625" style="2" customWidth="1"/>
    <col min="8706" max="8706" width="15.7109375" style="2" customWidth="1"/>
    <col min="8707" max="8708" width="8.28515625" style="2" customWidth="1"/>
    <col min="8709" max="8710" width="15.7109375" style="2" customWidth="1"/>
    <col min="8711" max="8712" width="8.28515625" style="2" customWidth="1"/>
    <col min="8713" max="8714" width="15.7109375" style="2" customWidth="1"/>
    <col min="8715" max="8960" width="9.140625" style="2"/>
    <col min="8961" max="8961" width="13.28515625" style="2" customWidth="1"/>
    <col min="8962" max="8962" width="15.7109375" style="2" customWidth="1"/>
    <col min="8963" max="8964" width="8.28515625" style="2" customWidth="1"/>
    <col min="8965" max="8966" width="15.7109375" style="2" customWidth="1"/>
    <col min="8967" max="8968" width="8.28515625" style="2" customWidth="1"/>
    <col min="8969" max="8970" width="15.7109375" style="2" customWidth="1"/>
    <col min="8971" max="9216" width="9.140625" style="2"/>
    <col min="9217" max="9217" width="13.28515625" style="2" customWidth="1"/>
    <col min="9218" max="9218" width="15.7109375" style="2" customWidth="1"/>
    <col min="9219" max="9220" width="8.28515625" style="2" customWidth="1"/>
    <col min="9221" max="9222" width="15.7109375" style="2" customWidth="1"/>
    <col min="9223" max="9224" width="8.28515625" style="2" customWidth="1"/>
    <col min="9225" max="9226" width="15.7109375" style="2" customWidth="1"/>
    <col min="9227" max="9472" width="9.140625" style="2"/>
    <col min="9473" max="9473" width="13.28515625" style="2" customWidth="1"/>
    <col min="9474" max="9474" width="15.7109375" style="2" customWidth="1"/>
    <col min="9475" max="9476" width="8.28515625" style="2" customWidth="1"/>
    <col min="9477" max="9478" width="15.7109375" style="2" customWidth="1"/>
    <col min="9479" max="9480" width="8.28515625" style="2" customWidth="1"/>
    <col min="9481" max="9482" width="15.7109375" style="2" customWidth="1"/>
    <col min="9483" max="9728" width="9.140625" style="2"/>
    <col min="9729" max="9729" width="13.28515625" style="2" customWidth="1"/>
    <col min="9730" max="9730" width="15.7109375" style="2" customWidth="1"/>
    <col min="9731" max="9732" width="8.28515625" style="2" customWidth="1"/>
    <col min="9733" max="9734" width="15.7109375" style="2" customWidth="1"/>
    <col min="9735" max="9736" width="8.28515625" style="2" customWidth="1"/>
    <col min="9737" max="9738" width="15.7109375" style="2" customWidth="1"/>
    <col min="9739" max="9984" width="9.140625" style="2"/>
    <col min="9985" max="9985" width="13.28515625" style="2" customWidth="1"/>
    <col min="9986" max="9986" width="15.7109375" style="2" customWidth="1"/>
    <col min="9987" max="9988" width="8.28515625" style="2" customWidth="1"/>
    <col min="9989" max="9990" width="15.7109375" style="2" customWidth="1"/>
    <col min="9991" max="9992" width="8.28515625" style="2" customWidth="1"/>
    <col min="9993" max="9994" width="15.7109375" style="2" customWidth="1"/>
    <col min="9995" max="10240" width="9.140625" style="2"/>
    <col min="10241" max="10241" width="13.28515625" style="2" customWidth="1"/>
    <col min="10242" max="10242" width="15.7109375" style="2" customWidth="1"/>
    <col min="10243" max="10244" width="8.28515625" style="2" customWidth="1"/>
    <col min="10245" max="10246" width="15.7109375" style="2" customWidth="1"/>
    <col min="10247" max="10248" width="8.28515625" style="2" customWidth="1"/>
    <col min="10249" max="10250" width="15.7109375" style="2" customWidth="1"/>
    <col min="10251" max="10496" width="9.140625" style="2"/>
    <col min="10497" max="10497" width="13.28515625" style="2" customWidth="1"/>
    <col min="10498" max="10498" width="15.7109375" style="2" customWidth="1"/>
    <col min="10499" max="10500" width="8.28515625" style="2" customWidth="1"/>
    <col min="10501" max="10502" width="15.7109375" style="2" customWidth="1"/>
    <col min="10503" max="10504" width="8.28515625" style="2" customWidth="1"/>
    <col min="10505" max="10506" width="15.7109375" style="2" customWidth="1"/>
    <col min="10507" max="10752" width="9.140625" style="2"/>
    <col min="10753" max="10753" width="13.28515625" style="2" customWidth="1"/>
    <col min="10754" max="10754" width="15.7109375" style="2" customWidth="1"/>
    <col min="10755" max="10756" width="8.28515625" style="2" customWidth="1"/>
    <col min="10757" max="10758" width="15.7109375" style="2" customWidth="1"/>
    <col min="10759" max="10760" width="8.28515625" style="2" customWidth="1"/>
    <col min="10761" max="10762" width="15.7109375" style="2" customWidth="1"/>
    <col min="10763" max="11008" width="9.140625" style="2"/>
    <col min="11009" max="11009" width="13.28515625" style="2" customWidth="1"/>
    <col min="11010" max="11010" width="15.7109375" style="2" customWidth="1"/>
    <col min="11011" max="11012" width="8.28515625" style="2" customWidth="1"/>
    <col min="11013" max="11014" width="15.7109375" style="2" customWidth="1"/>
    <col min="11015" max="11016" width="8.28515625" style="2" customWidth="1"/>
    <col min="11017" max="11018" width="15.7109375" style="2" customWidth="1"/>
    <col min="11019" max="11264" width="9.140625" style="2"/>
    <col min="11265" max="11265" width="13.28515625" style="2" customWidth="1"/>
    <col min="11266" max="11266" width="15.7109375" style="2" customWidth="1"/>
    <col min="11267" max="11268" width="8.28515625" style="2" customWidth="1"/>
    <col min="11269" max="11270" width="15.7109375" style="2" customWidth="1"/>
    <col min="11271" max="11272" width="8.28515625" style="2" customWidth="1"/>
    <col min="11273" max="11274" width="15.7109375" style="2" customWidth="1"/>
    <col min="11275" max="11520" width="9.140625" style="2"/>
    <col min="11521" max="11521" width="13.28515625" style="2" customWidth="1"/>
    <col min="11522" max="11522" width="15.7109375" style="2" customWidth="1"/>
    <col min="11523" max="11524" width="8.28515625" style="2" customWidth="1"/>
    <col min="11525" max="11526" width="15.7109375" style="2" customWidth="1"/>
    <col min="11527" max="11528" width="8.28515625" style="2" customWidth="1"/>
    <col min="11529" max="11530" width="15.7109375" style="2" customWidth="1"/>
    <col min="11531" max="11776" width="9.140625" style="2"/>
    <col min="11777" max="11777" width="13.28515625" style="2" customWidth="1"/>
    <col min="11778" max="11778" width="15.7109375" style="2" customWidth="1"/>
    <col min="11779" max="11780" width="8.28515625" style="2" customWidth="1"/>
    <col min="11781" max="11782" width="15.7109375" style="2" customWidth="1"/>
    <col min="11783" max="11784" width="8.28515625" style="2" customWidth="1"/>
    <col min="11785" max="11786" width="15.7109375" style="2" customWidth="1"/>
    <col min="11787" max="12032" width="9.140625" style="2"/>
    <col min="12033" max="12033" width="13.28515625" style="2" customWidth="1"/>
    <col min="12034" max="12034" width="15.7109375" style="2" customWidth="1"/>
    <col min="12035" max="12036" width="8.28515625" style="2" customWidth="1"/>
    <col min="12037" max="12038" width="15.7109375" style="2" customWidth="1"/>
    <col min="12039" max="12040" width="8.28515625" style="2" customWidth="1"/>
    <col min="12041" max="12042" width="15.7109375" style="2" customWidth="1"/>
    <col min="12043" max="12288" width="9.140625" style="2"/>
    <col min="12289" max="12289" width="13.28515625" style="2" customWidth="1"/>
    <col min="12290" max="12290" width="15.7109375" style="2" customWidth="1"/>
    <col min="12291" max="12292" width="8.28515625" style="2" customWidth="1"/>
    <col min="12293" max="12294" width="15.7109375" style="2" customWidth="1"/>
    <col min="12295" max="12296" width="8.28515625" style="2" customWidth="1"/>
    <col min="12297" max="12298" width="15.7109375" style="2" customWidth="1"/>
    <col min="12299" max="12544" width="9.140625" style="2"/>
    <col min="12545" max="12545" width="13.28515625" style="2" customWidth="1"/>
    <col min="12546" max="12546" width="15.7109375" style="2" customWidth="1"/>
    <col min="12547" max="12548" width="8.28515625" style="2" customWidth="1"/>
    <col min="12549" max="12550" width="15.7109375" style="2" customWidth="1"/>
    <col min="12551" max="12552" width="8.28515625" style="2" customWidth="1"/>
    <col min="12553" max="12554" width="15.7109375" style="2" customWidth="1"/>
    <col min="12555" max="12800" width="9.140625" style="2"/>
    <col min="12801" max="12801" width="13.28515625" style="2" customWidth="1"/>
    <col min="12802" max="12802" width="15.7109375" style="2" customWidth="1"/>
    <col min="12803" max="12804" width="8.28515625" style="2" customWidth="1"/>
    <col min="12805" max="12806" width="15.7109375" style="2" customWidth="1"/>
    <col min="12807" max="12808" width="8.28515625" style="2" customWidth="1"/>
    <col min="12809" max="12810" width="15.7109375" style="2" customWidth="1"/>
    <col min="12811" max="13056" width="9.140625" style="2"/>
    <col min="13057" max="13057" width="13.28515625" style="2" customWidth="1"/>
    <col min="13058" max="13058" width="15.7109375" style="2" customWidth="1"/>
    <col min="13059" max="13060" width="8.28515625" style="2" customWidth="1"/>
    <col min="13061" max="13062" width="15.7109375" style="2" customWidth="1"/>
    <col min="13063" max="13064" width="8.28515625" style="2" customWidth="1"/>
    <col min="13065" max="13066" width="15.7109375" style="2" customWidth="1"/>
    <col min="13067" max="13312" width="9.140625" style="2"/>
    <col min="13313" max="13313" width="13.28515625" style="2" customWidth="1"/>
    <col min="13314" max="13314" width="15.7109375" style="2" customWidth="1"/>
    <col min="13315" max="13316" width="8.28515625" style="2" customWidth="1"/>
    <col min="13317" max="13318" width="15.7109375" style="2" customWidth="1"/>
    <col min="13319" max="13320" width="8.28515625" style="2" customWidth="1"/>
    <col min="13321" max="13322" width="15.7109375" style="2" customWidth="1"/>
    <col min="13323" max="13568" width="9.140625" style="2"/>
    <col min="13569" max="13569" width="13.28515625" style="2" customWidth="1"/>
    <col min="13570" max="13570" width="15.7109375" style="2" customWidth="1"/>
    <col min="13571" max="13572" width="8.28515625" style="2" customWidth="1"/>
    <col min="13573" max="13574" width="15.7109375" style="2" customWidth="1"/>
    <col min="13575" max="13576" width="8.28515625" style="2" customWidth="1"/>
    <col min="13577" max="13578" width="15.7109375" style="2" customWidth="1"/>
    <col min="13579" max="13824" width="9.140625" style="2"/>
    <col min="13825" max="13825" width="13.28515625" style="2" customWidth="1"/>
    <col min="13826" max="13826" width="15.7109375" style="2" customWidth="1"/>
    <col min="13827" max="13828" width="8.28515625" style="2" customWidth="1"/>
    <col min="13829" max="13830" width="15.7109375" style="2" customWidth="1"/>
    <col min="13831" max="13832" width="8.28515625" style="2" customWidth="1"/>
    <col min="13833" max="13834" width="15.7109375" style="2" customWidth="1"/>
    <col min="13835" max="14080" width="9.140625" style="2"/>
    <col min="14081" max="14081" width="13.28515625" style="2" customWidth="1"/>
    <col min="14082" max="14082" width="15.7109375" style="2" customWidth="1"/>
    <col min="14083" max="14084" width="8.28515625" style="2" customWidth="1"/>
    <col min="14085" max="14086" width="15.7109375" style="2" customWidth="1"/>
    <col min="14087" max="14088" width="8.28515625" style="2" customWidth="1"/>
    <col min="14089" max="14090" width="15.7109375" style="2" customWidth="1"/>
    <col min="14091" max="14336" width="9.140625" style="2"/>
    <col min="14337" max="14337" width="13.28515625" style="2" customWidth="1"/>
    <col min="14338" max="14338" width="15.7109375" style="2" customWidth="1"/>
    <col min="14339" max="14340" width="8.28515625" style="2" customWidth="1"/>
    <col min="14341" max="14342" width="15.7109375" style="2" customWidth="1"/>
    <col min="14343" max="14344" width="8.28515625" style="2" customWidth="1"/>
    <col min="14345" max="14346" width="15.7109375" style="2" customWidth="1"/>
    <col min="14347" max="14592" width="9.140625" style="2"/>
    <col min="14593" max="14593" width="13.28515625" style="2" customWidth="1"/>
    <col min="14594" max="14594" width="15.7109375" style="2" customWidth="1"/>
    <col min="14595" max="14596" width="8.28515625" style="2" customWidth="1"/>
    <col min="14597" max="14598" width="15.7109375" style="2" customWidth="1"/>
    <col min="14599" max="14600" width="8.28515625" style="2" customWidth="1"/>
    <col min="14601" max="14602" width="15.7109375" style="2" customWidth="1"/>
    <col min="14603" max="14848" width="9.140625" style="2"/>
    <col min="14849" max="14849" width="13.28515625" style="2" customWidth="1"/>
    <col min="14850" max="14850" width="15.7109375" style="2" customWidth="1"/>
    <col min="14851" max="14852" width="8.28515625" style="2" customWidth="1"/>
    <col min="14853" max="14854" width="15.7109375" style="2" customWidth="1"/>
    <col min="14855" max="14856" width="8.28515625" style="2" customWidth="1"/>
    <col min="14857" max="14858" width="15.7109375" style="2" customWidth="1"/>
    <col min="14859" max="15104" width="9.140625" style="2"/>
    <col min="15105" max="15105" width="13.28515625" style="2" customWidth="1"/>
    <col min="15106" max="15106" width="15.7109375" style="2" customWidth="1"/>
    <col min="15107" max="15108" width="8.28515625" style="2" customWidth="1"/>
    <col min="15109" max="15110" width="15.7109375" style="2" customWidth="1"/>
    <col min="15111" max="15112" width="8.28515625" style="2" customWidth="1"/>
    <col min="15113" max="15114" width="15.7109375" style="2" customWidth="1"/>
    <col min="15115" max="15360" width="9.140625" style="2"/>
    <col min="15361" max="15361" width="13.28515625" style="2" customWidth="1"/>
    <col min="15362" max="15362" width="15.7109375" style="2" customWidth="1"/>
    <col min="15363" max="15364" width="8.28515625" style="2" customWidth="1"/>
    <col min="15365" max="15366" width="15.7109375" style="2" customWidth="1"/>
    <col min="15367" max="15368" width="8.28515625" style="2" customWidth="1"/>
    <col min="15369" max="15370" width="15.7109375" style="2" customWidth="1"/>
    <col min="15371" max="15616" width="9.140625" style="2"/>
    <col min="15617" max="15617" width="13.28515625" style="2" customWidth="1"/>
    <col min="15618" max="15618" width="15.7109375" style="2" customWidth="1"/>
    <col min="15619" max="15620" width="8.28515625" style="2" customWidth="1"/>
    <col min="15621" max="15622" width="15.7109375" style="2" customWidth="1"/>
    <col min="15623" max="15624" width="8.28515625" style="2" customWidth="1"/>
    <col min="15625" max="15626" width="15.7109375" style="2" customWidth="1"/>
    <col min="15627" max="15872" width="9.140625" style="2"/>
    <col min="15873" max="15873" width="13.28515625" style="2" customWidth="1"/>
    <col min="15874" max="15874" width="15.7109375" style="2" customWidth="1"/>
    <col min="15875" max="15876" width="8.28515625" style="2" customWidth="1"/>
    <col min="15877" max="15878" width="15.7109375" style="2" customWidth="1"/>
    <col min="15879" max="15880" width="8.28515625" style="2" customWidth="1"/>
    <col min="15881" max="15882" width="15.7109375" style="2" customWidth="1"/>
    <col min="15883" max="16128" width="9.140625" style="2"/>
    <col min="16129" max="16129" width="13.28515625" style="2" customWidth="1"/>
    <col min="16130" max="16130" width="15.7109375" style="2" customWidth="1"/>
    <col min="16131" max="16132" width="8.28515625" style="2" customWidth="1"/>
    <col min="16133" max="16134" width="15.7109375" style="2" customWidth="1"/>
    <col min="16135" max="16136" width="8.28515625" style="2" customWidth="1"/>
    <col min="16137" max="16138" width="15.7109375" style="2" customWidth="1"/>
    <col min="16139" max="16384" width="9.140625" style="2"/>
  </cols>
  <sheetData>
    <row r="1" spans="1:12" ht="35.25" customHeight="1" x14ac:dyDescent="0.2">
      <c r="A1" s="181" t="s">
        <v>654</v>
      </c>
      <c r="B1" s="252" t="s">
        <v>84</v>
      </c>
      <c r="C1" s="252"/>
      <c r="D1" s="252"/>
      <c r="E1" s="252"/>
      <c r="F1" s="252"/>
      <c r="G1" s="252"/>
      <c r="H1" s="252"/>
      <c r="I1" s="252"/>
      <c r="J1" s="252"/>
    </row>
    <row r="2" spans="1:12" ht="18.600000000000001" customHeight="1" x14ac:dyDescent="0.2">
      <c r="A2" s="253" t="s">
        <v>1</v>
      </c>
      <c r="B2" s="253" t="s">
        <v>2</v>
      </c>
      <c r="C2" s="255" t="s">
        <v>85</v>
      </c>
      <c r="D2" s="256"/>
      <c r="E2" s="256"/>
      <c r="F2" s="257"/>
      <c r="G2" s="258" t="s">
        <v>86</v>
      </c>
      <c r="H2" s="259"/>
      <c r="I2" s="259"/>
      <c r="J2" s="260"/>
    </row>
    <row r="3" spans="1:12" s="3" customFormat="1" ht="18.600000000000001" customHeight="1" x14ac:dyDescent="0.2">
      <c r="A3" s="254"/>
      <c r="B3" s="254"/>
      <c r="C3" s="258" t="s">
        <v>657</v>
      </c>
      <c r="D3" s="260"/>
      <c r="E3" s="165" t="s">
        <v>4</v>
      </c>
      <c r="F3" s="165" t="s">
        <v>5</v>
      </c>
      <c r="G3" s="258" t="s">
        <v>657</v>
      </c>
      <c r="H3" s="260"/>
      <c r="I3" s="170" t="s">
        <v>4</v>
      </c>
      <c r="J3" s="165" t="s">
        <v>5</v>
      </c>
    </row>
    <row r="4" spans="1:12" s="3" customFormat="1" ht="18.600000000000001" customHeight="1" x14ac:dyDescent="0.2">
      <c r="A4" s="249" t="s">
        <v>6</v>
      </c>
      <c r="B4" s="107" t="s">
        <v>7</v>
      </c>
      <c r="C4" s="90">
        <v>52.512500000000003</v>
      </c>
      <c r="D4" s="94" t="s">
        <v>456</v>
      </c>
      <c r="E4" s="36">
        <v>50.6</v>
      </c>
      <c r="F4" s="36">
        <v>54.6</v>
      </c>
      <c r="G4" s="90">
        <v>52.512500000000003</v>
      </c>
      <c r="H4" s="91" t="s">
        <v>456</v>
      </c>
      <c r="I4" s="36">
        <v>50.6</v>
      </c>
      <c r="J4" s="36">
        <v>54.6</v>
      </c>
    </row>
    <row r="5" spans="1:12" s="3" customFormat="1" ht="18.600000000000001" customHeight="1" x14ac:dyDescent="0.2">
      <c r="A5" s="250"/>
      <c r="B5" s="107" t="s">
        <v>8</v>
      </c>
      <c r="C5" s="90">
        <v>52.6</v>
      </c>
      <c r="D5" s="94" t="s">
        <v>457</v>
      </c>
      <c r="E5" s="36">
        <v>49.4</v>
      </c>
      <c r="F5" s="36">
        <v>54.9</v>
      </c>
      <c r="G5" s="90">
        <v>52.65</v>
      </c>
      <c r="H5" s="91" t="s">
        <v>458</v>
      </c>
      <c r="I5" s="36">
        <v>49.5</v>
      </c>
      <c r="J5" s="36">
        <v>55</v>
      </c>
    </row>
    <row r="6" spans="1:12" s="3" customFormat="1" ht="18.600000000000001" customHeight="1" x14ac:dyDescent="0.2">
      <c r="A6" s="250"/>
      <c r="B6" s="107" t="s">
        <v>9</v>
      </c>
      <c r="C6" s="90">
        <v>53.062500000000007</v>
      </c>
      <c r="D6" s="94" t="s">
        <v>459</v>
      </c>
      <c r="E6" s="36">
        <v>50.3</v>
      </c>
      <c r="F6" s="36">
        <v>55.7</v>
      </c>
      <c r="G6" s="90">
        <v>53.037500000000001</v>
      </c>
      <c r="H6" s="91" t="s">
        <v>460</v>
      </c>
      <c r="I6" s="36">
        <v>50.2</v>
      </c>
      <c r="J6" s="36">
        <v>55.7</v>
      </c>
      <c r="K6" s="122"/>
      <c r="L6" s="122"/>
    </row>
    <row r="7" spans="1:12" s="3" customFormat="1" ht="18.600000000000001" customHeight="1" x14ac:dyDescent="0.2">
      <c r="A7" s="250"/>
      <c r="B7" s="107" t="s">
        <v>10</v>
      </c>
      <c r="C7" s="90">
        <v>54.075000000000003</v>
      </c>
      <c r="D7" s="94" t="s">
        <v>461</v>
      </c>
      <c r="E7" s="36">
        <v>52.2</v>
      </c>
      <c r="F7" s="36">
        <v>56</v>
      </c>
      <c r="G7" s="90">
        <v>54.075000000000003</v>
      </c>
      <c r="H7" s="91" t="s">
        <v>461</v>
      </c>
      <c r="I7" s="36">
        <v>52.2</v>
      </c>
      <c r="J7" s="36">
        <v>56</v>
      </c>
      <c r="L7" s="122"/>
    </row>
    <row r="8" spans="1:12" s="3" customFormat="1" ht="18.600000000000001" customHeight="1" x14ac:dyDescent="0.2">
      <c r="A8" s="250"/>
      <c r="B8" s="107" t="s">
        <v>12</v>
      </c>
      <c r="C8" s="90">
        <v>54.487499999999997</v>
      </c>
      <c r="D8" s="94" t="s">
        <v>11</v>
      </c>
      <c r="E8" s="36">
        <v>53.3</v>
      </c>
      <c r="F8" s="36">
        <v>55.5</v>
      </c>
      <c r="G8" s="90">
        <v>54.499999999999993</v>
      </c>
      <c r="H8" s="91" t="s">
        <v>11</v>
      </c>
      <c r="I8" s="36">
        <v>53.4</v>
      </c>
      <c r="J8" s="36">
        <v>55.5</v>
      </c>
      <c r="L8" s="122"/>
    </row>
    <row r="9" spans="1:12" s="3" customFormat="1" ht="18.600000000000001" customHeight="1" x14ac:dyDescent="0.2">
      <c r="A9" s="251"/>
      <c r="B9" s="8" t="s">
        <v>1</v>
      </c>
      <c r="C9" s="92">
        <v>53.347499999999989</v>
      </c>
      <c r="D9" s="93" t="s">
        <v>11</v>
      </c>
      <c r="E9" s="39">
        <v>49.4</v>
      </c>
      <c r="F9" s="39">
        <v>56</v>
      </c>
      <c r="G9" s="92">
        <v>53.354999999999997</v>
      </c>
      <c r="H9" s="93" t="s">
        <v>11</v>
      </c>
      <c r="I9" s="39">
        <v>49.5</v>
      </c>
      <c r="J9" s="39">
        <v>56</v>
      </c>
    </row>
    <row r="10" spans="1:12" s="3" customFormat="1" ht="18.600000000000001" customHeight="1" x14ac:dyDescent="0.2">
      <c r="A10" s="249" t="s">
        <v>15</v>
      </c>
      <c r="B10" s="107" t="s">
        <v>7</v>
      </c>
      <c r="C10" s="90">
        <v>55.112499999999997</v>
      </c>
      <c r="D10" s="94" t="s">
        <v>46</v>
      </c>
      <c r="E10" s="36">
        <v>54.3</v>
      </c>
      <c r="F10" s="36">
        <v>55.6</v>
      </c>
      <c r="G10" s="90">
        <v>55.099999999999994</v>
      </c>
      <c r="H10" s="91" t="s">
        <v>447</v>
      </c>
      <c r="I10" s="36">
        <v>54.3</v>
      </c>
      <c r="J10" s="36">
        <v>55.6</v>
      </c>
    </row>
    <row r="11" spans="1:12" s="3" customFormat="1" ht="18.600000000000001" customHeight="1" x14ac:dyDescent="0.2">
      <c r="A11" s="250"/>
      <c r="B11" s="107" t="s">
        <v>8</v>
      </c>
      <c r="C11" s="90">
        <v>55.162500000000001</v>
      </c>
      <c r="D11" s="94" t="s">
        <v>40</v>
      </c>
      <c r="E11" s="36">
        <v>54.4</v>
      </c>
      <c r="F11" s="36">
        <v>55.8</v>
      </c>
      <c r="G11" s="90">
        <v>55.212499999999999</v>
      </c>
      <c r="H11" s="91" t="s">
        <v>46</v>
      </c>
      <c r="I11" s="36">
        <v>54.4</v>
      </c>
      <c r="J11" s="36">
        <v>55.8</v>
      </c>
    </row>
    <row r="12" spans="1:12" s="3" customFormat="1" ht="18.600000000000001" customHeight="1" x14ac:dyDescent="0.2">
      <c r="A12" s="250"/>
      <c r="B12" s="107" t="s">
        <v>9</v>
      </c>
      <c r="C12" s="90">
        <v>55.637500000000003</v>
      </c>
      <c r="D12" s="94" t="s">
        <v>43</v>
      </c>
      <c r="E12" s="36">
        <v>55.3</v>
      </c>
      <c r="F12" s="36">
        <v>55.8</v>
      </c>
      <c r="G12" s="90">
        <v>55.625</v>
      </c>
      <c r="H12" s="91" t="s">
        <v>36</v>
      </c>
      <c r="I12" s="36">
        <v>55.3</v>
      </c>
      <c r="J12" s="36">
        <v>55.8</v>
      </c>
    </row>
    <row r="13" spans="1:12" s="3" customFormat="1" ht="18.600000000000001" customHeight="1" x14ac:dyDescent="0.2">
      <c r="A13" s="250"/>
      <c r="B13" s="107" t="s">
        <v>10</v>
      </c>
      <c r="C13" s="90">
        <v>55.349999999999994</v>
      </c>
      <c r="D13" s="94" t="s">
        <v>47</v>
      </c>
      <c r="E13" s="36">
        <v>55</v>
      </c>
      <c r="F13" s="36">
        <v>55.7</v>
      </c>
      <c r="G13" s="90">
        <v>55.400000000000006</v>
      </c>
      <c r="H13" s="91" t="s">
        <v>47</v>
      </c>
      <c r="I13" s="36">
        <v>55</v>
      </c>
      <c r="J13" s="36">
        <v>55.7</v>
      </c>
    </row>
    <row r="14" spans="1:12" s="3" customFormat="1" ht="18.600000000000001" customHeight="1" x14ac:dyDescent="0.2">
      <c r="A14" s="250"/>
      <c r="B14" s="107" t="s">
        <v>12</v>
      </c>
      <c r="C14" s="90">
        <v>54.674999999999997</v>
      </c>
      <c r="D14" s="94" t="s">
        <v>47</v>
      </c>
      <c r="E14" s="36">
        <v>54.2</v>
      </c>
      <c r="F14" s="36">
        <v>55</v>
      </c>
      <c r="G14" s="90">
        <v>54.65</v>
      </c>
      <c r="H14" s="91" t="s">
        <v>47</v>
      </c>
      <c r="I14" s="36">
        <v>54.1</v>
      </c>
      <c r="J14" s="36">
        <v>55</v>
      </c>
    </row>
    <row r="15" spans="1:12" s="3" customFormat="1" ht="18.600000000000001" customHeight="1" x14ac:dyDescent="0.2">
      <c r="A15" s="251"/>
      <c r="B15" s="8" t="s">
        <v>1</v>
      </c>
      <c r="C15" s="92">
        <v>55.1875</v>
      </c>
      <c r="D15" s="93" t="s">
        <v>43</v>
      </c>
      <c r="E15" s="39">
        <v>54.2</v>
      </c>
      <c r="F15" s="39">
        <v>55.8</v>
      </c>
      <c r="G15" s="92">
        <v>55.197499999999991</v>
      </c>
      <c r="H15" s="93" t="s">
        <v>33</v>
      </c>
      <c r="I15" s="39">
        <v>54.1</v>
      </c>
      <c r="J15" s="39">
        <v>55.8</v>
      </c>
    </row>
    <row r="16" spans="1:12" s="3" customFormat="1" ht="18.600000000000001" customHeight="1" x14ac:dyDescent="0.2">
      <c r="A16" s="249" t="s">
        <v>18</v>
      </c>
      <c r="B16" s="107" t="s">
        <v>7</v>
      </c>
      <c r="C16" s="90">
        <v>54.225000000000001</v>
      </c>
      <c r="D16" s="94" t="s">
        <v>11</v>
      </c>
      <c r="E16" s="36">
        <v>52.9</v>
      </c>
      <c r="F16" s="36">
        <v>55.3</v>
      </c>
      <c r="G16" s="90">
        <v>55.412500000000001</v>
      </c>
      <c r="H16" s="91" t="s">
        <v>36</v>
      </c>
      <c r="I16" s="36">
        <v>55.1</v>
      </c>
      <c r="J16" s="36">
        <v>55.6</v>
      </c>
    </row>
    <row r="17" spans="1:10" s="3" customFormat="1" ht="18.600000000000001" customHeight="1" x14ac:dyDescent="0.2">
      <c r="A17" s="250"/>
      <c r="B17" s="107" t="s">
        <v>8</v>
      </c>
      <c r="C17" s="90">
        <v>53.975000000000001</v>
      </c>
      <c r="D17" s="94" t="s">
        <v>626</v>
      </c>
      <c r="E17" s="36">
        <v>49.4</v>
      </c>
      <c r="F17" s="36">
        <v>55.6</v>
      </c>
      <c r="G17" s="90">
        <v>55.6</v>
      </c>
      <c r="H17" s="91" t="s">
        <v>33</v>
      </c>
      <c r="I17" s="36">
        <v>55.3</v>
      </c>
      <c r="J17" s="36">
        <v>56</v>
      </c>
    </row>
    <row r="18" spans="1:10" s="3" customFormat="1" ht="18.600000000000001" customHeight="1" x14ac:dyDescent="0.2">
      <c r="A18" s="250"/>
      <c r="B18" s="107" t="s">
        <v>9</v>
      </c>
      <c r="C18" s="90">
        <v>54.774999999999999</v>
      </c>
      <c r="D18" s="94" t="s">
        <v>90</v>
      </c>
      <c r="E18" s="36">
        <v>53.8</v>
      </c>
      <c r="F18" s="36">
        <v>55.6</v>
      </c>
      <c r="G18" s="90">
        <v>55.787500000000001</v>
      </c>
      <c r="H18" s="91" t="s">
        <v>32</v>
      </c>
      <c r="I18" s="36">
        <v>55.3</v>
      </c>
      <c r="J18" s="36">
        <v>56.3</v>
      </c>
    </row>
    <row r="19" spans="1:10" s="3" customFormat="1" ht="18.600000000000001" customHeight="1" x14ac:dyDescent="0.2">
      <c r="A19" s="250"/>
      <c r="B19" s="107" t="s">
        <v>10</v>
      </c>
      <c r="C19" s="90">
        <v>55.649999999999991</v>
      </c>
      <c r="D19" s="94" t="s">
        <v>439</v>
      </c>
      <c r="E19" s="36">
        <v>54.8</v>
      </c>
      <c r="F19" s="36">
        <v>56.4</v>
      </c>
      <c r="G19" s="90">
        <v>55.962499999999991</v>
      </c>
      <c r="H19" s="91" t="s">
        <v>37</v>
      </c>
      <c r="I19" s="36">
        <v>55.5</v>
      </c>
      <c r="J19" s="36">
        <v>56.4</v>
      </c>
    </row>
    <row r="20" spans="1:10" s="3" customFormat="1" ht="18.600000000000001" customHeight="1" x14ac:dyDescent="0.2">
      <c r="A20" s="250"/>
      <c r="B20" s="107" t="s">
        <v>12</v>
      </c>
      <c r="C20" s="90">
        <v>55.212499999999999</v>
      </c>
      <c r="D20" s="94" t="s">
        <v>46</v>
      </c>
      <c r="E20" s="36">
        <v>54.8</v>
      </c>
      <c r="F20" s="36">
        <v>56.3</v>
      </c>
      <c r="G20" s="90">
        <v>55.3125</v>
      </c>
      <c r="H20" s="91" t="s">
        <v>88</v>
      </c>
      <c r="I20" s="36">
        <v>55</v>
      </c>
      <c r="J20" s="36">
        <v>56.3</v>
      </c>
    </row>
    <row r="21" spans="1:10" s="3" customFormat="1" ht="18.600000000000001" customHeight="1" x14ac:dyDescent="0.2">
      <c r="A21" s="251"/>
      <c r="B21" s="8" t="s">
        <v>1</v>
      </c>
      <c r="C21" s="92">
        <v>54.76750000000002</v>
      </c>
      <c r="D21" s="95" t="s">
        <v>96</v>
      </c>
      <c r="E21" s="39">
        <v>49.4</v>
      </c>
      <c r="F21" s="39">
        <v>56.4</v>
      </c>
      <c r="G21" s="92">
        <v>55.614999999999988</v>
      </c>
      <c r="H21" s="93" t="s">
        <v>36</v>
      </c>
      <c r="I21" s="39">
        <v>55</v>
      </c>
      <c r="J21" s="39">
        <v>56.4</v>
      </c>
    </row>
    <row r="22" spans="1:10" s="3" customFormat="1" ht="18.600000000000001" customHeight="1" x14ac:dyDescent="0.2">
      <c r="A22" s="249" t="s">
        <v>22</v>
      </c>
      <c r="B22" s="107" t="s">
        <v>7</v>
      </c>
      <c r="C22" s="90">
        <v>50.424999999999997</v>
      </c>
      <c r="D22" s="94" t="s">
        <v>89</v>
      </c>
      <c r="E22" s="36">
        <v>46.4</v>
      </c>
      <c r="F22" s="36">
        <v>53.7</v>
      </c>
      <c r="G22" s="90">
        <v>53.15</v>
      </c>
      <c r="H22" s="91" t="s">
        <v>39</v>
      </c>
      <c r="I22" s="36">
        <v>52.5</v>
      </c>
      <c r="J22" s="36">
        <v>53.7</v>
      </c>
    </row>
    <row r="23" spans="1:10" s="3" customFormat="1" ht="18.600000000000001" customHeight="1" x14ac:dyDescent="0.2">
      <c r="A23" s="250"/>
      <c r="B23" s="107" t="s">
        <v>8</v>
      </c>
      <c r="C23" s="90">
        <v>53.437499999999993</v>
      </c>
      <c r="D23" s="94" t="s">
        <v>35</v>
      </c>
      <c r="E23" s="36">
        <v>52.9</v>
      </c>
      <c r="F23" s="36">
        <v>53.9</v>
      </c>
      <c r="G23" s="90">
        <v>53.474999999999994</v>
      </c>
      <c r="H23" s="91" t="s">
        <v>37</v>
      </c>
      <c r="I23" s="36">
        <v>52.9</v>
      </c>
      <c r="J23" s="36">
        <v>53.8</v>
      </c>
    </row>
    <row r="24" spans="1:10" s="3" customFormat="1" ht="18.600000000000001" customHeight="1" x14ac:dyDescent="0.2">
      <c r="A24" s="250"/>
      <c r="B24" s="107" t="s">
        <v>9</v>
      </c>
      <c r="C24" s="90">
        <v>54.199999999999996</v>
      </c>
      <c r="D24" s="94" t="s">
        <v>439</v>
      </c>
      <c r="E24" s="36">
        <v>53.3</v>
      </c>
      <c r="F24" s="36">
        <v>55.2</v>
      </c>
      <c r="G24" s="90">
        <v>54.4</v>
      </c>
      <c r="H24" s="91" t="s">
        <v>14</v>
      </c>
      <c r="I24" s="36">
        <v>53.2</v>
      </c>
      <c r="J24" s="36">
        <v>56.2</v>
      </c>
    </row>
    <row r="25" spans="1:10" s="3" customFormat="1" ht="18.600000000000001" customHeight="1" x14ac:dyDescent="0.2">
      <c r="A25" s="250"/>
      <c r="B25" s="107" t="s">
        <v>10</v>
      </c>
      <c r="C25" s="90">
        <v>54.975000000000001</v>
      </c>
      <c r="D25" s="94" t="s">
        <v>100</v>
      </c>
      <c r="E25" s="36">
        <v>53.1</v>
      </c>
      <c r="F25" s="36">
        <v>56.8</v>
      </c>
      <c r="G25" s="90">
        <v>55.000000000000007</v>
      </c>
      <c r="H25" s="91" t="s">
        <v>462</v>
      </c>
      <c r="I25" s="36">
        <v>53.2</v>
      </c>
      <c r="J25" s="36">
        <v>56.8</v>
      </c>
    </row>
    <row r="26" spans="1:10" s="3" customFormat="1" ht="18.600000000000001" customHeight="1" x14ac:dyDescent="0.2">
      <c r="A26" s="250"/>
      <c r="B26" s="107" t="s">
        <v>12</v>
      </c>
      <c r="C26" s="90">
        <v>55.424999999999997</v>
      </c>
      <c r="D26" s="94" t="s">
        <v>87</v>
      </c>
      <c r="E26" s="36">
        <v>54</v>
      </c>
      <c r="F26" s="36">
        <v>56.7</v>
      </c>
      <c r="G26" s="90">
        <v>55.54249999999999</v>
      </c>
      <c r="H26" s="91" t="s">
        <v>93</v>
      </c>
      <c r="I26" s="36">
        <v>54.1</v>
      </c>
      <c r="J26" s="36">
        <v>56.7</v>
      </c>
    </row>
    <row r="27" spans="1:10" s="3" customFormat="1" ht="18.600000000000001" customHeight="1" x14ac:dyDescent="0.2">
      <c r="A27" s="251"/>
      <c r="B27" s="8" t="s">
        <v>1</v>
      </c>
      <c r="C27" s="96">
        <v>53.692499999999995</v>
      </c>
      <c r="D27" s="97" t="s">
        <v>101</v>
      </c>
      <c r="E27" s="39">
        <v>46.4</v>
      </c>
      <c r="F27" s="39">
        <v>56.8</v>
      </c>
      <c r="G27" s="96">
        <v>54.313499999999991</v>
      </c>
      <c r="H27" s="97" t="s">
        <v>96</v>
      </c>
      <c r="I27" s="39">
        <v>52.5</v>
      </c>
      <c r="J27" s="39">
        <v>56.8</v>
      </c>
    </row>
    <row r="28" spans="1:10" x14ac:dyDescent="0.2">
      <c r="G28" s="22"/>
    </row>
  </sheetData>
  <customSheetViews>
    <customSheetView guid="{47446656-4427-4713-84F1-369842C9B919}" showPageBreaks="1" printArea="1" view="pageBreakPreview">
      <selection activeCell="B1" sqref="A1:J1"/>
      <pageMargins left="0.7" right="0.7" top="0.75" bottom="0.75" header="0.3" footer="0.3"/>
      <printOptions horizontalCentered="1"/>
      <pageSetup scale="97" orientation="landscape" r:id="rId1"/>
    </customSheetView>
    <customSheetView guid="{899A0855-1E4C-4ABA-ACAE-00009733593A}" showPageBreaks="1" printArea="1" view="pageBreakPreview" topLeftCell="B1">
      <selection activeCell="L6" sqref="L6:L8"/>
      <pageMargins left="0.7" right="0.7" top="0.75" bottom="0.75" header="0.3" footer="0.3"/>
      <printOptions horizontalCentered="1"/>
      <pageSetup scale="97" orientation="landscape" r:id="rId2"/>
    </customSheetView>
  </customSheetViews>
  <mergeCells count="11">
    <mergeCell ref="A10:A15"/>
    <mergeCell ref="A16:A21"/>
    <mergeCell ref="A22:A27"/>
    <mergeCell ref="B1:J1"/>
    <mergeCell ref="A2:A3"/>
    <mergeCell ref="B2:B3"/>
    <mergeCell ref="C2:F2"/>
    <mergeCell ref="G2:J2"/>
    <mergeCell ref="A4:A9"/>
    <mergeCell ref="C3:D3"/>
    <mergeCell ref="G3:H3"/>
  </mergeCells>
  <printOptions horizontalCentered="1"/>
  <pageMargins left="0.7" right="0.7" top="0.75" bottom="0.75" header="0.3" footer="0.3"/>
  <pageSetup scale="97" orientation="landscape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view="pageBreakPreview" zoomScaleNormal="100" zoomScaleSheetLayoutView="100" workbookViewId="0"/>
  </sheetViews>
  <sheetFormatPr defaultRowHeight="12.75" x14ac:dyDescent="0.2"/>
  <cols>
    <col min="1" max="1" width="13.42578125" style="2" customWidth="1"/>
    <col min="2" max="2" width="10.7109375" style="2" customWidth="1"/>
    <col min="3" max="4" width="8.28515625" style="2" customWidth="1"/>
    <col min="5" max="6" width="10.7109375" style="2" customWidth="1"/>
    <col min="7" max="8" width="8.28515625" style="2" customWidth="1"/>
    <col min="9" max="10" width="10.7109375" style="2" customWidth="1"/>
    <col min="11" max="256" width="9.140625" style="2"/>
    <col min="257" max="257" width="13.42578125" style="2" customWidth="1"/>
    <col min="258" max="258" width="10.7109375" style="2" customWidth="1"/>
    <col min="259" max="260" width="8.28515625" style="2" customWidth="1"/>
    <col min="261" max="262" width="10.7109375" style="2" customWidth="1"/>
    <col min="263" max="264" width="8.28515625" style="2" customWidth="1"/>
    <col min="265" max="266" width="10.7109375" style="2" customWidth="1"/>
    <col min="267" max="512" width="9.140625" style="2"/>
    <col min="513" max="513" width="13.42578125" style="2" customWidth="1"/>
    <col min="514" max="514" width="10.7109375" style="2" customWidth="1"/>
    <col min="515" max="516" width="8.28515625" style="2" customWidth="1"/>
    <col min="517" max="518" width="10.7109375" style="2" customWidth="1"/>
    <col min="519" max="520" width="8.28515625" style="2" customWidth="1"/>
    <col min="521" max="522" width="10.7109375" style="2" customWidth="1"/>
    <col min="523" max="768" width="9.140625" style="2"/>
    <col min="769" max="769" width="13.42578125" style="2" customWidth="1"/>
    <col min="770" max="770" width="10.7109375" style="2" customWidth="1"/>
    <col min="771" max="772" width="8.28515625" style="2" customWidth="1"/>
    <col min="773" max="774" width="10.7109375" style="2" customWidth="1"/>
    <col min="775" max="776" width="8.28515625" style="2" customWidth="1"/>
    <col min="777" max="778" width="10.7109375" style="2" customWidth="1"/>
    <col min="779" max="1024" width="9.140625" style="2"/>
    <col min="1025" max="1025" width="13.42578125" style="2" customWidth="1"/>
    <col min="1026" max="1026" width="10.7109375" style="2" customWidth="1"/>
    <col min="1027" max="1028" width="8.28515625" style="2" customWidth="1"/>
    <col min="1029" max="1030" width="10.7109375" style="2" customWidth="1"/>
    <col min="1031" max="1032" width="8.28515625" style="2" customWidth="1"/>
    <col min="1033" max="1034" width="10.7109375" style="2" customWidth="1"/>
    <col min="1035" max="1280" width="9.140625" style="2"/>
    <col min="1281" max="1281" width="13.42578125" style="2" customWidth="1"/>
    <col min="1282" max="1282" width="10.7109375" style="2" customWidth="1"/>
    <col min="1283" max="1284" width="8.28515625" style="2" customWidth="1"/>
    <col min="1285" max="1286" width="10.7109375" style="2" customWidth="1"/>
    <col min="1287" max="1288" width="8.28515625" style="2" customWidth="1"/>
    <col min="1289" max="1290" width="10.7109375" style="2" customWidth="1"/>
    <col min="1291" max="1536" width="9.140625" style="2"/>
    <col min="1537" max="1537" width="13.42578125" style="2" customWidth="1"/>
    <col min="1538" max="1538" width="10.7109375" style="2" customWidth="1"/>
    <col min="1539" max="1540" width="8.28515625" style="2" customWidth="1"/>
    <col min="1541" max="1542" width="10.7109375" style="2" customWidth="1"/>
    <col min="1543" max="1544" width="8.28515625" style="2" customWidth="1"/>
    <col min="1545" max="1546" width="10.7109375" style="2" customWidth="1"/>
    <col min="1547" max="1792" width="9.140625" style="2"/>
    <col min="1793" max="1793" width="13.42578125" style="2" customWidth="1"/>
    <col min="1794" max="1794" width="10.7109375" style="2" customWidth="1"/>
    <col min="1795" max="1796" width="8.28515625" style="2" customWidth="1"/>
    <col min="1797" max="1798" width="10.7109375" style="2" customWidth="1"/>
    <col min="1799" max="1800" width="8.28515625" style="2" customWidth="1"/>
    <col min="1801" max="1802" width="10.7109375" style="2" customWidth="1"/>
    <col min="1803" max="2048" width="9.140625" style="2"/>
    <col min="2049" max="2049" width="13.42578125" style="2" customWidth="1"/>
    <col min="2050" max="2050" width="10.7109375" style="2" customWidth="1"/>
    <col min="2051" max="2052" width="8.28515625" style="2" customWidth="1"/>
    <col min="2053" max="2054" width="10.7109375" style="2" customWidth="1"/>
    <col min="2055" max="2056" width="8.28515625" style="2" customWidth="1"/>
    <col min="2057" max="2058" width="10.7109375" style="2" customWidth="1"/>
    <col min="2059" max="2304" width="9.140625" style="2"/>
    <col min="2305" max="2305" width="13.42578125" style="2" customWidth="1"/>
    <col min="2306" max="2306" width="10.7109375" style="2" customWidth="1"/>
    <col min="2307" max="2308" width="8.28515625" style="2" customWidth="1"/>
    <col min="2309" max="2310" width="10.7109375" style="2" customWidth="1"/>
    <col min="2311" max="2312" width="8.28515625" style="2" customWidth="1"/>
    <col min="2313" max="2314" width="10.7109375" style="2" customWidth="1"/>
    <col min="2315" max="2560" width="9.140625" style="2"/>
    <col min="2561" max="2561" width="13.42578125" style="2" customWidth="1"/>
    <col min="2562" max="2562" width="10.7109375" style="2" customWidth="1"/>
    <col min="2563" max="2564" width="8.28515625" style="2" customWidth="1"/>
    <col min="2565" max="2566" width="10.7109375" style="2" customWidth="1"/>
    <col min="2567" max="2568" width="8.28515625" style="2" customWidth="1"/>
    <col min="2569" max="2570" width="10.7109375" style="2" customWidth="1"/>
    <col min="2571" max="2816" width="9.140625" style="2"/>
    <col min="2817" max="2817" width="13.42578125" style="2" customWidth="1"/>
    <col min="2818" max="2818" width="10.7109375" style="2" customWidth="1"/>
    <col min="2819" max="2820" width="8.28515625" style="2" customWidth="1"/>
    <col min="2821" max="2822" width="10.7109375" style="2" customWidth="1"/>
    <col min="2823" max="2824" width="8.28515625" style="2" customWidth="1"/>
    <col min="2825" max="2826" width="10.7109375" style="2" customWidth="1"/>
    <col min="2827" max="3072" width="9.140625" style="2"/>
    <col min="3073" max="3073" width="13.42578125" style="2" customWidth="1"/>
    <col min="3074" max="3074" width="10.7109375" style="2" customWidth="1"/>
    <col min="3075" max="3076" width="8.28515625" style="2" customWidth="1"/>
    <col min="3077" max="3078" width="10.7109375" style="2" customWidth="1"/>
    <col min="3079" max="3080" width="8.28515625" style="2" customWidth="1"/>
    <col min="3081" max="3082" width="10.7109375" style="2" customWidth="1"/>
    <col min="3083" max="3328" width="9.140625" style="2"/>
    <col min="3329" max="3329" width="13.42578125" style="2" customWidth="1"/>
    <col min="3330" max="3330" width="10.7109375" style="2" customWidth="1"/>
    <col min="3331" max="3332" width="8.28515625" style="2" customWidth="1"/>
    <col min="3333" max="3334" width="10.7109375" style="2" customWidth="1"/>
    <col min="3335" max="3336" width="8.28515625" style="2" customWidth="1"/>
    <col min="3337" max="3338" width="10.7109375" style="2" customWidth="1"/>
    <col min="3339" max="3584" width="9.140625" style="2"/>
    <col min="3585" max="3585" width="13.42578125" style="2" customWidth="1"/>
    <col min="3586" max="3586" width="10.7109375" style="2" customWidth="1"/>
    <col min="3587" max="3588" width="8.28515625" style="2" customWidth="1"/>
    <col min="3589" max="3590" width="10.7109375" style="2" customWidth="1"/>
    <col min="3591" max="3592" width="8.28515625" style="2" customWidth="1"/>
    <col min="3593" max="3594" width="10.7109375" style="2" customWidth="1"/>
    <col min="3595" max="3840" width="9.140625" style="2"/>
    <col min="3841" max="3841" width="13.42578125" style="2" customWidth="1"/>
    <col min="3842" max="3842" width="10.7109375" style="2" customWidth="1"/>
    <col min="3843" max="3844" width="8.28515625" style="2" customWidth="1"/>
    <col min="3845" max="3846" width="10.7109375" style="2" customWidth="1"/>
    <col min="3847" max="3848" width="8.28515625" style="2" customWidth="1"/>
    <col min="3849" max="3850" width="10.7109375" style="2" customWidth="1"/>
    <col min="3851" max="4096" width="9.140625" style="2"/>
    <col min="4097" max="4097" width="13.42578125" style="2" customWidth="1"/>
    <col min="4098" max="4098" width="10.7109375" style="2" customWidth="1"/>
    <col min="4099" max="4100" width="8.28515625" style="2" customWidth="1"/>
    <col min="4101" max="4102" width="10.7109375" style="2" customWidth="1"/>
    <col min="4103" max="4104" width="8.28515625" style="2" customWidth="1"/>
    <col min="4105" max="4106" width="10.7109375" style="2" customWidth="1"/>
    <col min="4107" max="4352" width="9.140625" style="2"/>
    <col min="4353" max="4353" width="13.42578125" style="2" customWidth="1"/>
    <col min="4354" max="4354" width="10.7109375" style="2" customWidth="1"/>
    <col min="4355" max="4356" width="8.28515625" style="2" customWidth="1"/>
    <col min="4357" max="4358" width="10.7109375" style="2" customWidth="1"/>
    <col min="4359" max="4360" width="8.28515625" style="2" customWidth="1"/>
    <col min="4361" max="4362" width="10.7109375" style="2" customWidth="1"/>
    <col min="4363" max="4608" width="9.140625" style="2"/>
    <col min="4609" max="4609" width="13.42578125" style="2" customWidth="1"/>
    <col min="4610" max="4610" width="10.7109375" style="2" customWidth="1"/>
    <col min="4611" max="4612" width="8.28515625" style="2" customWidth="1"/>
    <col min="4613" max="4614" width="10.7109375" style="2" customWidth="1"/>
    <col min="4615" max="4616" width="8.28515625" style="2" customWidth="1"/>
    <col min="4617" max="4618" width="10.7109375" style="2" customWidth="1"/>
    <col min="4619" max="4864" width="9.140625" style="2"/>
    <col min="4865" max="4865" width="13.42578125" style="2" customWidth="1"/>
    <col min="4866" max="4866" width="10.7109375" style="2" customWidth="1"/>
    <col min="4867" max="4868" width="8.28515625" style="2" customWidth="1"/>
    <col min="4869" max="4870" width="10.7109375" style="2" customWidth="1"/>
    <col min="4871" max="4872" width="8.28515625" style="2" customWidth="1"/>
    <col min="4873" max="4874" width="10.7109375" style="2" customWidth="1"/>
    <col min="4875" max="5120" width="9.140625" style="2"/>
    <col min="5121" max="5121" width="13.42578125" style="2" customWidth="1"/>
    <col min="5122" max="5122" width="10.7109375" style="2" customWidth="1"/>
    <col min="5123" max="5124" width="8.28515625" style="2" customWidth="1"/>
    <col min="5125" max="5126" width="10.7109375" style="2" customWidth="1"/>
    <col min="5127" max="5128" width="8.28515625" style="2" customWidth="1"/>
    <col min="5129" max="5130" width="10.7109375" style="2" customWidth="1"/>
    <col min="5131" max="5376" width="9.140625" style="2"/>
    <col min="5377" max="5377" width="13.42578125" style="2" customWidth="1"/>
    <col min="5378" max="5378" width="10.7109375" style="2" customWidth="1"/>
    <col min="5379" max="5380" width="8.28515625" style="2" customWidth="1"/>
    <col min="5381" max="5382" width="10.7109375" style="2" customWidth="1"/>
    <col min="5383" max="5384" width="8.28515625" style="2" customWidth="1"/>
    <col min="5385" max="5386" width="10.7109375" style="2" customWidth="1"/>
    <col min="5387" max="5632" width="9.140625" style="2"/>
    <col min="5633" max="5633" width="13.42578125" style="2" customWidth="1"/>
    <col min="5634" max="5634" width="10.7109375" style="2" customWidth="1"/>
    <col min="5635" max="5636" width="8.28515625" style="2" customWidth="1"/>
    <col min="5637" max="5638" width="10.7109375" style="2" customWidth="1"/>
    <col min="5639" max="5640" width="8.28515625" style="2" customWidth="1"/>
    <col min="5641" max="5642" width="10.7109375" style="2" customWidth="1"/>
    <col min="5643" max="5888" width="9.140625" style="2"/>
    <col min="5889" max="5889" width="13.42578125" style="2" customWidth="1"/>
    <col min="5890" max="5890" width="10.7109375" style="2" customWidth="1"/>
    <col min="5891" max="5892" width="8.28515625" style="2" customWidth="1"/>
    <col min="5893" max="5894" width="10.7109375" style="2" customWidth="1"/>
    <col min="5895" max="5896" width="8.28515625" style="2" customWidth="1"/>
    <col min="5897" max="5898" width="10.7109375" style="2" customWidth="1"/>
    <col min="5899" max="6144" width="9.140625" style="2"/>
    <col min="6145" max="6145" width="13.42578125" style="2" customWidth="1"/>
    <col min="6146" max="6146" width="10.7109375" style="2" customWidth="1"/>
    <col min="6147" max="6148" width="8.28515625" style="2" customWidth="1"/>
    <col min="6149" max="6150" width="10.7109375" style="2" customWidth="1"/>
    <col min="6151" max="6152" width="8.28515625" style="2" customWidth="1"/>
    <col min="6153" max="6154" width="10.7109375" style="2" customWidth="1"/>
    <col min="6155" max="6400" width="9.140625" style="2"/>
    <col min="6401" max="6401" width="13.42578125" style="2" customWidth="1"/>
    <col min="6402" max="6402" width="10.7109375" style="2" customWidth="1"/>
    <col min="6403" max="6404" width="8.28515625" style="2" customWidth="1"/>
    <col min="6405" max="6406" width="10.7109375" style="2" customWidth="1"/>
    <col min="6407" max="6408" width="8.28515625" style="2" customWidth="1"/>
    <col min="6409" max="6410" width="10.7109375" style="2" customWidth="1"/>
    <col min="6411" max="6656" width="9.140625" style="2"/>
    <col min="6657" max="6657" width="13.42578125" style="2" customWidth="1"/>
    <col min="6658" max="6658" width="10.7109375" style="2" customWidth="1"/>
    <col min="6659" max="6660" width="8.28515625" style="2" customWidth="1"/>
    <col min="6661" max="6662" width="10.7109375" style="2" customWidth="1"/>
    <col min="6663" max="6664" width="8.28515625" style="2" customWidth="1"/>
    <col min="6665" max="6666" width="10.7109375" style="2" customWidth="1"/>
    <col min="6667" max="6912" width="9.140625" style="2"/>
    <col min="6913" max="6913" width="13.42578125" style="2" customWidth="1"/>
    <col min="6914" max="6914" width="10.7109375" style="2" customWidth="1"/>
    <col min="6915" max="6916" width="8.28515625" style="2" customWidth="1"/>
    <col min="6917" max="6918" width="10.7109375" style="2" customWidth="1"/>
    <col min="6919" max="6920" width="8.28515625" style="2" customWidth="1"/>
    <col min="6921" max="6922" width="10.7109375" style="2" customWidth="1"/>
    <col min="6923" max="7168" width="9.140625" style="2"/>
    <col min="7169" max="7169" width="13.42578125" style="2" customWidth="1"/>
    <col min="7170" max="7170" width="10.7109375" style="2" customWidth="1"/>
    <col min="7171" max="7172" width="8.28515625" style="2" customWidth="1"/>
    <col min="7173" max="7174" width="10.7109375" style="2" customWidth="1"/>
    <col min="7175" max="7176" width="8.28515625" style="2" customWidth="1"/>
    <col min="7177" max="7178" width="10.7109375" style="2" customWidth="1"/>
    <col min="7179" max="7424" width="9.140625" style="2"/>
    <col min="7425" max="7425" width="13.42578125" style="2" customWidth="1"/>
    <col min="7426" max="7426" width="10.7109375" style="2" customWidth="1"/>
    <col min="7427" max="7428" width="8.28515625" style="2" customWidth="1"/>
    <col min="7429" max="7430" width="10.7109375" style="2" customWidth="1"/>
    <col min="7431" max="7432" width="8.28515625" style="2" customWidth="1"/>
    <col min="7433" max="7434" width="10.7109375" style="2" customWidth="1"/>
    <col min="7435" max="7680" width="9.140625" style="2"/>
    <col min="7681" max="7681" width="13.42578125" style="2" customWidth="1"/>
    <col min="7682" max="7682" width="10.7109375" style="2" customWidth="1"/>
    <col min="7683" max="7684" width="8.28515625" style="2" customWidth="1"/>
    <col min="7685" max="7686" width="10.7109375" style="2" customWidth="1"/>
    <col min="7687" max="7688" width="8.28515625" style="2" customWidth="1"/>
    <col min="7689" max="7690" width="10.7109375" style="2" customWidth="1"/>
    <col min="7691" max="7936" width="9.140625" style="2"/>
    <col min="7937" max="7937" width="13.42578125" style="2" customWidth="1"/>
    <col min="7938" max="7938" width="10.7109375" style="2" customWidth="1"/>
    <col min="7939" max="7940" width="8.28515625" style="2" customWidth="1"/>
    <col min="7941" max="7942" width="10.7109375" style="2" customWidth="1"/>
    <col min="7943" max="7944" width="8.28515625" style="2" customWidth="1"/>
    <col min="7945" max="7946" width="10.7109375" style="2" customWidth="1"/>
    <col min="7947" max="8192" width="9.140625" style="2"/>
    <col min="8193" max="8193" width="13.42578125" style="2" customWidth="1"/>
    <col min="8194" max="8194" width="10.7109375" style="2" customWidth="1"/>
    <col min="8195" max="8196" width="8.28515625" style="2" customWidth="1"/>
    <col min="8197" max="8198" width="10.7109375" style="2" customWidth="1"/>
    <col min="8199" max="8200" width="8.28515625" style="2" customWidth="1"/>
    <col min="8201" max="8202" width="10.7109375" style="2" customWidth="1"/>
    <col min="8203" max="8448" width="9.140625" style="2"/>
    <col min="8449" max="8449" width="13.42578125" style="2" customWidth="1"/>
    <col min="8450" max="8450" width="10.7109375" style="2" customWidth="1"/>
    <col min="8451" max="8452" width="8.28515625" style="2" customWidth="1"/>
    <col min="8453" max="8454" width="10.7109375" style="2" customWidth="1"/>
    <col min="8455" max="8456" width="8.28515625" style="2" customWidth="1"/>
    <col min="8457" max="8458" width="10.7109375" style="2" customWidth="1"/>
    <col min="8459" max="8704" width="9.140625" style="2"/>
    <col min="8705" max="8705" width="13.42578125" style="2" customWidth="1"/>
    <col min="8706" max="8706" width="10.7109375" style="2" customWidth="1"/>
    <col min="8707" max="8708" width="8.28515625" style="2" customWidth="1"/>
    <col min="8709" max="8710" width="10.7109375" style="2" customWidth="1"/>
    <col min="8711" max="8712" width="8.28515625" style="2" customWidth="1"/>
    <col min="8713" max="8714" width="10.7109375" style="2" customWidth="1"/>
    <col min="8715" max="8960" width="9.140625" style="2"/>
    <col min="8961" max="8961" width="13.42578125" style="2" customWidth="1"/>
    <col min="8962" max="8962" width="10.7109375" style="2" customWidth="1"/>
    <col min="8963" max="8964" width="8.28515625" style="2" customWidth="1"/>
    <col min="8965" max="8966" width="10.7109375" style="2" customWidth="1"/>
    <col min="8967" max="8968" width="8.28515625" style="2" customWidth="1"/>
    <col min="8969" max="8970" width="10.7109375" style="2" customWidth="1"/>
    <col min="8971" max="9216" width="9.140625" style="2"/>
    <col min="9217" max="9217" width="13.42578125" style="2" customWidth="1"/>
    <col min="9218" max="9218" width="10.7109375" style="2" customWidth="1"/>
    <col min="9219" max="9220" width="8.28515625" style="2" customWidth="1"/>
    <col min="9221" max="9222" width="10.7109375" style="2" customWidth="1"/>
    <col min="9223" max="9224" width="8.28515625" style="2" customWidth="1"/>
    <col min="9225" max="9226" width="10.7109375" style="2" customWidth="1"/>
    <col min="9227" max="9472" width="9.140625" style="2"/>
    <col min="9473" max="9473" width="13.42578125" style="2" customWidth="1"/>
    <col min="9474" max="9474" width="10.7109375" style="2" customWidth="1"/>
    <col min="9475" max="9476" width="8.28515625" style="2" customWidth="1"/>
    <col min="9477" max="9478" width="10.7109375" style="2" customWidth="1"/>
    <col min="9479" max="9480" width="8.28515625" style="2" customWidth="1"/>
    <col min="9481" max="9482" width="10.7109375" style="2" customWidth="1"/>
    <col min="9483" max="9728" width="9.140625" style="2"/>
    <col min="9729" max="9729" width="13.42578125" style="2" customWidth="1"/>
    <col min="9730" max="9730" width="10.7109375" style="2" customWidth="1"/>
    <col min="9731" max="9732" width="8.28515625" style="2" customWidth="1"/>
    <col min="9733" max="9734" width="10.7109375" style="2" customWidth="1"/>
    <col min="9735" max="9736" width="8.28515625" style="2" customWidth="1"/>
    <col min="9737" max="9738" width="10.7109375" style="2" customWidth="1"/>
    <col min="9739" max="9984" width="9.140625" style="2"/>
    <col min="9985" max="9985" width="13.42578125" style="2" customWidth="1"/>
    <col min="9986" max="9986" width="10.7109375" style="2" customWidth="1"/>
    <col min="9987" max="9988" width="8.28515625" style="2" customWidth="1"/>
    <col min="9989" max="9990" width="10.7109375" style="2" customWidth="1"/>
    <col min="9991" max="9992" width="8.28515625" style="2" customWidth="1"/>
    <col min="9993" max="9994" width="10.7109375" style="2" customWidth="1"/>
    <col min="9995" max="10240" width="9.140625" style="2"/>
    <col min="10241" max="10241" width="13.42578125" style="2" customWidth="1"/>
    <col min="10242" max="10242" width="10.7109375" style="2" customWidth="1"/>
    <col min="10243" max="10244" width="8.28515625" style="2" customWidth="1"/>
    <col min="10245" max="10246" width="10.7109375" style="2" customWidth="1"/>
    <col min="10247" max="10248" width="8.28515625" style="2" customWidth="1"/>
    <col min="10249" max="10250" width="10.7109375" style="2" customWidth="1"/>
    <col min="10251" max="10496" width="9.140625" style="2"/>
    <col min="10497" max="10497" width="13.42578125" style="2" customWidth="1"/>
    <col min="10498" max="10498" width="10.7109375" style="2" customWidth="1"/>
    <col min="10499" max="10500" width="8.28515625" style="2" customWidth="1"/>
    <col min="10501" max="10502" width="10.7109375" style="2" customWidth="1"/>
    <col min="10503" max="10504" width="8.28515625" style="2" customWidth="1"/>
    <col min="10505" max="10506" width="10.7109375" style="2" customWidth="1"/>
    <col min="10507" max="10752" width="9.140625" style="2"/>
    <col min="10753" max="10753" width="13.42578125" style="2" customWidth="1"/>
    <col min="10754" max="10754" width="10.7109375" style="2" customWidth="1"/>
    <col min="10755" max="10756" width="8.28515625" style="2" customWidth="1"/>
    <col min="10757" max="10758" width="10.7109375" style="2" customWidth="1"/>
    <col min="10759" max="10760" width="8.28515625" style="2" customWidth="1"/>
    <col min="10761" max="10762" width="10.7109375" style="2" customWidth="1"/>
    <col min="10763" max="11008" width="9.140625" style="2"/>
    <col min="11009" max="11009" width="13.42578125" style="2" customWidth="1"/>
    <col min="11010" max="11010" width="10.7109375" style="2" customWidth="1"/>
    <col min="11011" max="11012" width="8.28515625" style="2" customWidth="1"/>
    <col min="11013" max="11014" width="10.7109375" style="2" customWidth="1"/>
    <col min="11015" max="11016" width="8.28515625" style="2" customWidth="1"/>
    <col min="11017" max="11018" width="10.7109375" style="2" customWidth="1"/>
    <col min="11019" max="11264" width="9.140625" style="2"/>
    <col min="11265" max="11265" width="13.42578125" style="2" customWidth="1"/>
    <col min="11266" max="11266" width="10.7109375" style="2" customWidth="1"/>
    <col min="11267" max="11268" width="8.28515625" style="2" customWidth="1"/>
    <col min="11269" max="11270" width="10.7109375" style="2" customWidth="1"/>
    <col min="11271" max="11272" width="8.28515625" style="2" customWidth="1"/>
    <col min="11273" max="11274" width="10.7109375" style="2" customWidth="1"/>
    <col min="11275" max="11520" width="9.140625" style="2"/>
    <col min="11521" max="11521" width="13.42578125" style="2" customWidth="1"/>
    <col min="11522" max="11522" width="10.7109375" style="2" customWidth="1"/>
    <col min="11523" max="11524" width="8.28515625" style="2" customWidth="1"/>
    <col min="11525" max="11526" width="10.7109375" style="2" customWidth="1"/>
    <col min="11527" max="11528" width="8.28515625" style="2" customWidth="1"/>
    <col min="11529" max="11530" width="10.7109375" style="2" customWidth="1"/>
    <col min="11531" max="11776" width="9.140625" style="2"/>
    <col min="11777" max="11777" width="13.42578125" style="2" customWidth="1"/>
    <col min="11778" max="11778" width="10.7109375" style="2" customWidth="1"/>
    <col min="11779" max="11780" width="8.28515625" style="2" customWidth="1"/>
    <col min="11781" max="11782" width="10.7109375" style="2" customWidth="1"/>
    <col min="11783" max="11784" width="8.28515625" style="2" customWidth="1"/>
    <col min="11785" max="11786" width="10.7109375" style="2" customWidth="1"/>
    <col min="11787" max="12032" width="9.140625" style="2"/>
    <col min="12033" max="12033" width="13.42578125" style="2" customWidth="1"/>
    <col min="12034" max="12034" width="10.7109375" style="2" customWidth="1"/>
    <col min="12035" max="12036" width="8.28515625" style="2" customWidth="1"/>
    <col min="12037" max="12038" width="10.7109375" style="2" customWidth="1"/>
    <col min="12039" max="12040" width="8.28515625" style="2" customWidth="1"/>
    <col min="12041" max="12042" width="10.7109375" style="2" customWidth="1"/>
    <col min="12043" max="12288" width="9.140625" style="2"/>
    <col min="12289" max="12289" width="13.42578125" style="2" customWidth="1"/>
    <col min="12290" max="12290" width="10.7109375" style="2" customWidth="1"/>
    <col min="12291" max="12292" width="8.28515625" style="2" customWidth="1"/>
    <col min="12293" max="12294" width="10.7109375" style="2" customWidth="1"/>
    <col min="12295" max="12296" width="8.28515625" style="2" customWidth="1"/>
    <col min="12297" max="12298" width="10.7109375" style="2" customWidth="1"/>
    <col min="12299" max="12544" width="9.140625" style="2"/>
    <col min="12545" max="12545" width="13.42578125" style="2" customWidth="1"/>
    <col min="12546" max="12546" width="10.7109375" style="2" customWidth="1"/>
    <col min="12547" max="12548" width="8.28515625" style="2" customWidth="1"/>
    <col min="12549" max="12550" width="10.7109375" style="2" customWidth="1"/>
    <col min="12551" max="12552" width="8.28515625" style="2" customWidth="1"/>
    <col min="12553" max="12554" width="10.7109375" style="2" customWidth="1"/>
    <col min="12555" max="12800" width="9.140625" style="2"/>
    <col min="12801" max="12801" width="13.42578125" style="2" customWidth="1"/>
    <col min="12802" max="12802" width="10.7109375" style="2" customWidth="1"/>
    <col min="12803" max="12804" width="8.28515625" style="2" customWidth="1"/>
    <col min="12805" max="12806" width="10.7109375" style="2" customWidth="1"/>
    <col min="12807" max="12808" width="8.28515625" style="2" customWidth="1"/>
    <col min="12809" max="12810" width="10.7109375" style="2" customWidth="1"/>
    <col min="12811" max="13056" width="9.140625" style="2"/>
    <col min="13057" max="13057" width="13.42578125" style="2" customWidth="1"/>
    <col min="13058" max="13058" width="10.7109375" style="2" customWidth="1"/>
    <col min="13059" max="13060" width="8.28515625" style="2" customWidth="1"/>
    <col min="13061" max="13062" width="10.7109375" style="2" customWidth="1"/>
    <col min="13063" max="13064" width="8.28515625" style="2" customWidth="1"/>
    <col min="13065" max="13066" width="10.7109375" style="2" customWidth="1"/>
    <col min="13067" max="13312" width="9.140625" style="2"/>
    <col min="13313" max="13313" width="13.42578125" style="2" customWidth="1"/>
    <col min="13314" max="13314" width="10.7109375" style="2" customWidth="1"/>
    <col min="13315" max="13316" width="8.28515625" style="2" customWidth="1"/>
    <col min="13317" max="13318" width="10.7109375" style="2" customWidth="1"/>
    <col min="13319" max="13320" width="8.28515625" style="2" customWidth="1"/>
    <col min="13321" max="13322" width="10.7109375" style="2" customWidth="1"/>
    <col min="13323" max="13568" width="9.140625" style="2"/>
    <col min="13569" max="13569" width="13.42578125" style="2" customWidth="1"/>
    <col min="13570" max="13570" width="10.7109375" style="2" customWidth="1"/>
    <col min="13571" max="13572" width="8.28515625" style="2" customWidth="1"/>
    <col min="13573" max="13574" width="10.7109375" style="2" customWidth="1"/>
    <col min="13575" max="13576" width="8.28515625" style="2" customWidth="1"/>
    <col min="13577" max="13578" width="10.7109375" style="2" customWidth="1"/>
    <col min="13579" max="13824" width="9.140625" style="2"/>
    <col min="13825" max="13825" width="13.42578125" style="2" customWidth="1"/>
    <col min="13826" max="13826" width="10.7109375" style="2" customWidth="1"/>
    <col min="13827" max="13828" width="8.28515625" style="2" customWidth="1"/>
    <col min="13829" max="13830" width="10.7109375" style="2" customWidth="1"/>
    <col min="13831" max="13832" width="8.28515625" style="2" customWidth="1"/>
    <col min="13833" max="13834" width="10.7109375" style="2" customWidth="1"/>
    <col min="13835" max="14080" width="9.140625" style="2"/>
    <col min="14081" max="14081" width="13.42578125" style="2" customWidth="1"/>
    <col min="14082" max="14082" width="10.7109375" style="2" customWidth="1"/>
    <col min="14083" max="14084" width="8.28515625" style="2" customWidth="1"/>
    <col min="14085" max="14086" width="10.7109375" style="2" customWidth="1"/>
    <col min="14087" max="14088" width="8.28515625" style="2" customWidth="1"/>
    <col min="14089" max="14090" width="10.7109375" style="2" customWidth="1"/>
    <col min="14091" max="14336" width="9.140625" style="2"/>
    <col min="14337" max="14337" width="13.42578125" style="2" customWidth="1"/>
    <col min="14338" max="14338" width="10.7109375" style="2" customWidth="1"/>
    <col min="14339" max="14340" width="8.28515625" style="2" customWidth="1"/>
    <col min="14341" max="14342" width="10.7109375" style="2" customWidth="1"/>
    <col min="14343" max="14344" width="8.28515625" style="2" customWidth="1"/>
    <col min="14345" max="14346" width="10.7109375" style="2" customWidth="1"/>
    <col min="14347" max="14592" width="9.140625" style="2"/>
    <col min="14593" max="14593" width="13.42578125" style="2" customWidth="1"/>
    <col min="14594" max="14594" width="10.7109375" style="2" customWidth="1"/>
    <col min="14595" max="14596" width="8.28515625" style="2" customWidth="1"/>
    <col min="14597" max="14598" width="10.7109375" style="2" customWidth="1"/>
    <col min="14599" max="14600" width="8.28515625" style="2" customWidth="1"/>
    <col min="14601" max="14602" width="10.7109375" style="2" customWidth="1"/>
    <col min="14603" max="14848" width="9.140625" style="2"/>
    <col min="14849" max="14849" width="13.42578125" style="2" customWidth="1"/>
    <col min="14850" max="14850" width="10.7109375" style="2" customWidth="1"/>
    <col min="14851" max="14852" width="8.28515625" style="2" customWidth="1"/>
    <col min="14853" max="14854" width="10.7109375" style="2" customWidth="1"/>
    <col min="14855" max="14856" width="8.28515625" style="2" customWidth="1"/>
    <col min="14857" max="14858" width="10.7109375" style="2" customWidth="1"/>
    <col min="14859" max="15104" width="9.140625" style="2"/>
    <col min="15105" max="15105" width="13.42578125" style="2" customWidth="1"/>
    <col min="15106" max="15106" width="10.7109375" style="2" customWidth="1"/>
    <col min="15107" max="15108" width="8.28515625" style="2" customWidth="1"/>
    <col min="15109" max="15110" width="10.7109375" style="2" customWidth="1"/>
    <col min="15111" max="15112" width="8.28515625" style="2" customWidth="1"/>
    <col min="15113" max="15114" width="10.7109375" style="2" customWidth="1"/>
    <col min="15115" max="15360" width="9.140625" style="2"/>
    <col min="15361" max="15361" width="13.42578125" style="2" customWidth="1"/>
    <col min="15362" max="15362" width="10.7109375" style="2" customWidth="1"/>
    <col min="15363" max="15364" width="8.28515625" style="2" customWidth="1"/>
    <col min="15365" max="15366" width="10.7109375" style="2" customWidth="1"/>
    <col min="15367" max="15368" width="8.28515625" style="2" customWidth="1"/>
    <col min="15369" max="15370" width="10.7109375" style="2" customWidth="1"/>
    <col min="15371" max="15616" width="9.140625" style="2"/>
    <col min="15617" max="15617" width="13.42578125" style="2" customWidth="1"/>
    <col min="15618" max="15618" width="10.7109375" style="2" customWidth="1"/>
    <col min="15619" max="15620" width="8.28515625" style="2" customWidth="1"/>
    <col min="15621" max="15622" width="10.7109375" style="2" customWidth="1"/>
    <col min="15623" max="15624" width="8.28515625" style="2" customWidth="1"/>
    <col min="15625" max="15626" width="10.7109375" style="2" customWidth="1"/>
    <col min="15627" max="15872" width="9.140625" style="2"/>
    <col min="15873" max="15873" width="13.42578125" style="2" customWidth="1"/>
    <col min="15874" max="15874" width="10.7109375" style="2" customWidth="1"/>
    <col min="15875" max="15876" width="8.28515625" style="2" customWidth="1"/>
    <col min="15877" max="15878" width="10.7109375" style="2" customWidth="1"/>
    <col min="15879" max="15880" width="8.28515625" style="2" customWidth="1"/>
    <col min="15881" max="15882" width="10.7109375" style="2" customWidth="1"/>
    <col min="15883" max="16128" width="9.140625" style="2"/>
    <col min="16129" max="16129" width="13.42578125" style="2" customWidth="1"/>
    <col min="16130" max="16130" width="10.7109375" style="2" customWidth="1"/>
    <col min="16131" max="16132" width="8.28515625" style="2" customWidth="1"/>
    <col min="16133" max="16134" width="10.7109375" style="2" customWidth="1"/>
    <col min="16135" max="16136" width="8.28515625" style="2" customWidth="1"/>
    <col min="16137" max="16138" width="10.7109375" style="2" customWidth="1"/>
    <col min="16139" max="16384" width="9.140625" style="2"/>
  </cols>
  <sheetData>
    <row r="1" spans="1:10" ht="36.75" customHeight="1" x14ac:dyDescent="0.2">
      <c r="A1" s="188" t="s">
        <v>655</v>
      </c>
      <c r="B1" s="261" t="s">
        <v>97</v>
      </c>
      <c r="C1" s="261"/>
      <c r="D1" s="261"/>
      <c r="E1" s="261"/>
      <c r="F1" s="261"/>
      <c r="G1" s="261"/>
      <c r="H1" s="261"/>
      <c r="I1" s="261"/>
      <c r="J1" s="261"/>
    </row>
    <row r="2" spans="1:10" ht="18.399999999999999" customHeight="1" x14ac:dyDescent="0.2">
      <c r="A2" s="253" t="s">
        <v>1</v>
      </c>
      <c r="B2" s="253" t="s">
        <v>2</v>
      </c>
      <c r="C2" s="255" t="s">
        <v>85</v>
      </c>
      <c r="D2" s="256"/>
      <c r="E2" s="256"/>
      <c r="F2" s="257"/>
      <c r="G2" s="258" t="s">
        <v>86</v>
      </c>
      <c r="H2" s="259"/>
      <c r="I2" s="259"/>
      <c r="J2" s="260"/>
    </row>
    <row r="3" spans="1:10" s="13" customFormat="1" ht="18.399999999999999" customHeight="1" x14ac:dyDescent="0.25">
      <c r="A3" s="254"/>
      <c r="B3" s="254"/>
      <c r="C3" s="258" t="s">
        <v>657</v>
      </c>
      <c r="D3" s="260"/>
      <c r="E3" s="165" t="s">
        <v>4</v>
      </c>
      <c r="F3" s="165" t="s">
        <v>5</v>
      </c>
      <c r="G3" s="258" t="s">
        <v>657</v>
      </c>
      <c r="H3" s="260"/>
      <c r="I3" s="165" t="s">
        <v>4</v>
      </c>
      <c r="J3" s="165" t="s">
        <v>5</v>
      </c>
    </row>
    <row r="4" spans="1:10" s="13" customFormat="1" ht="18.399999999999999" customHeight="1" x14ac:dyDescent="0.25">
      <c r="A4" s="249" t="s">
        <v>6</v>
      </c>
      <c r="B4" s="4" t="s">
        <v>7</v>
      </c>
      <c r="C4" s="90">
        <v>34.756250000000001</v>
      </c>
      <c r="D4" s="91" t="s">
        <v>23</v>
      </c>
      <c r="E4" s="36">
        <v>33.130000000000003</v>
      </c>
      <c r="F4" s="36">
        <v>36.46</v>
      </c>
      <c r="G4" s="90">
        <v>34.766249999999992</v>
      </c>
      <c r="H4" s="91" t="s">
        <v>23</v>
      </c>
      <c r="I4" s="36">
        <v>33.200000000000003</v>
      </c>
      <c r="J4" s="36">
        <v>36.46</v>
      </c>
    </row>
    <row r="5" spans="1:10" s="13" customFormat="1" ht="18.399999999999999" customHeight="1" x14ac:dyDescent="0.25">
      <c r="A5" s="250"/>
      <c r="B5" s="4" t="s">
        <v>8</v>
      </c>
      <c r="C5" s="90">
        <v>34.84375</v>
      </c>
      <c r="D5" s="91" t="s">
        <v>463</v>
      </c>
      <c r="E5" s="36">
        <v>32.26</v>
      </c>
      <c r="F5" s="36">
        <v>36.72</v>
      </c>
      <c r="G5" s="90">
        <v>34.870000000000005</v>
      </c>
      <c r="H5" s="91" t="s">
        <v>464</v>
      </c>
      <c r="I5" s="36">
        <v>32.340000000000003</v>
      </c>
      <c r="J5" s="36">
        <v>36.78</v>
      </c>
    </row>
    <row r="6" spans="1:10" s="13" customFormat="1" ht="18.399999999999999" customHeight="1" x14ac:dyDescent="0.25">
      <c r="A6" s="250"/>
      <c r="B6" s="4" t="s">
        <v>9</v>
      </c>
      <c r="C6" s="90">
        <v>35.166249999999998</v>
      </c>
      <c r="D6" s="91" t="s">
        <v>465</v>
      </c>
      <c r="E6" s="36">
        <v>32.86</v>
      </c>
      <c r="F6" s="36">
        <v>37.35</v>
      </c>
      <c r="G6" s="90">
        <v>35.164999999999999</v>
      </c>
      <c r="H6" s="91" t="s">
        <v>465</v>
      </c>
      <c r="I6" s="36">
        <v>32.86</v>
      </c>
      <c r="J6" s="36">
        <v>37.35</v>
      </c>
    </row>
    <row r="7" spans="1:10" s="13" customFormat="1" ht="18.399999999999999" customHeight="1" x14ac:dyDescent="0.25">
      <c r="A7" s="250"/>
      <c r="B7" s="4" t="s">
        <v>10</v>
      </c>
      <c r="C7" s="90">
        <v>35.937500000000007</v>
      </c>
      <c r="D7" s="91" t="s">
        <v>466</v>
      </c>
      <c r="E7" s="36">
        <v>34.4</v>
      </c>
      <c r="F7" s="36">
        <v>37.6</v>
      </c>
      <c r="G7" s="90">
        <v>35.947500000000005</v>
      </c>
      <c r="H7" s="91" t="s">
        <v>466</v>
      </c>
      <c r="I7" s="36">
        <v>34.4</v>
      </c>
      <c r="J7" s="36">
        <v>37.6</v>
      </c>
    </row>
    <row r="8" spans="1:10" s="13" customFormat="1" ht="18.399999999999999" customHeight="1" x14ac:dyDescent="0.25">
      <c r="A8" s="250"/>
      <c r="B8" s="4" t="s">
        <v>12</v>
      </c>
      <c r="C8" s="90">
        <v>36.238750000000003</v>
      </c>
      <c r="D8" s="91" t="s">
        <v>103</v>
      </c>
      <c r="E8" s="36">
        <v>35.17</v>
      </c>
      <c r="F8" s="36">
        <v>37.14</v>
      </c>
      <c r="G8" s="90">
        <v>36.228749999999998</v>
      </c>
      <c r="H8" s="91" t="s">
        <v>95</v>
      </c>
      <c r="I8" s="36">
        <v>35.17</v>
      </c>
      <c r="J8" s="36">
        <v>37.14</v>
      </c>
    </row>
    <row r="9" spans="1:10" s="13" customFormat="1" ht="18.399999999999999" customHeight="1" x14ac:dyDescent="0.25">
      <c r="A9" s="251"/>
      <c r="B9" s="8" t="s">
        <v>1</v>
      </c>
      <c r="C9" s="92">
        <v>35.388500000000008</v>
      </c>
      <c r="D9" s="93" t="s">
        <v>90</v>
      </c>
      <c r="E9" s="39">
        <v>32.26</v>
      </c>
      <c r="F9" s="39">
        <v>37.6</v>
      </c>
      <c r="G9" s="92">
        <v>35.395500000000013</v>
      </c>
      <c r="H9" s="93" t="s">
        <v>90</v>
      </c>
      <c r="I9" s="39">
        <v>32.340000000000003</v>
      </c>
      <c r="J9" s="39">
        <v>37.6</v>
      </c>
    </row>
    <row r="10" spans="1:10" s="13" customFormat="1" ht="18.399999999999999" customHeight="1" x14ac:dyDescent="0.25">
      <c r="A10" s="249" t="s">
        <v>15</v>
      </c>
      <c r="B10" s="4" t="s">
        <v>7</v>
      </c>
      <c r="C10" s="90">
        <v>36.716249999999995</v>
      </c>
      <c r="D10" s="91" t="s">
        <v>42</v>
      </c>
      <c r="E10" s="36">
        <v>36.24</v>
      </c>
      <c r="F10" s="36">
        <v>37.020000000000003</v>
      </c>
      <c r="G10" s="90">
        <v>36.707499999999996</v>
      </c>
      <c r="H10" s="91" t="s">
        <v>42</v>
      </c>
      <c r="I10" s="36">
        <v>36.24</v>
      </c>
      <c r="J10" s="36">
        <v>37.020000000000003</v>
      </c>
    </row>
    <row r="11" spans="1:10" s="13" customFormat="1" ht="18.399999999999999" customHeight="1" x14ac:dyDescent="0.25">
      <c r="A11" s="250"/>
      <c r="B11" s="4" t="s">
        <v>8</v>
      </c>
      <c r="C11" s="90">
        <v>36.756250000000001</v>
      </c>
      <c r="D11" s="91" t="s">
        <v>42</v>
      </c>
      <c r="E11" s="36">
        <v>36.35</v>
      </c>
      <c r="F11" s="36">
        <v>37.03</v>
      </c>
      <c r="G11" s="90">
        <v>36.808749999999996</v>
      </c>
      <c r="H11" s="91" t="s">
        <v>33</v>
      </c>
      <c r="I11" s="36">
        <v>36.35</v>
      </c>
      <c r="J11" s="36">
        <v>37.07</v>
      </c>
    </row>
    <row r="12" spans="1:10" s="13" customFormat="1" ht="18.399999999999999" customHeight="1" x14ac:dyDescent="0.25">
      <c r="A12" s="250"/>
      <c r="B12" s="4" t="s">
        <v>9</v>
      </c>
      <c r="C12" s="90">
        <v>37.111249999999998</v>
      </c>
      <c r="D12" s="91" t="s">
        <v>38</v>
      </c>
      <c r="E12" s="36">
        <v>36.99</v>
      </c>
      <c r="F12" s="36">
        <v>37.340000000000003</v>
      </c>
      <c r="G12" s="90">
        <v>37.122500000000002</v>
      </c>
      <c r="H12" s="91" t="s">
        <v>38</v>
      </c>
      <c r="I12" s="36">
        <v>37</v>
      </c>
      <c r="J12" s="36">
        <v>37.340000000000003</v>
      </c>
    </row>
    <row r="13" spans="1:10" s="13" customFormat="1" ht="18.399999999999999" customHeight="1" x14ac:dyDescent="0.25">
      <c r="A13" s="250"/>
      <c r="B13" s="4" t="s">
        <v>10</v>
      </c>
      <c r="C13" s="90">
        <v>36.9</v>
      </c>
      <c r="D13" s="91" t="s">
        <v>35</v>
      </c>
      <c r="E13" s="36">
        <v>36.51</v>
      </c>
      <c r="F13" s="36">
        <v>37.29</v>
      </c>
      <c r="G13" s="90">
        <v>36.946249999999992</v>
      </c>
      <c r="H13" s="91" t="s">
        <v>37</v>
      </c>
      <c r="I13" s="36">
        <v>36.57</v>
      </c>
      <c r="J13" s="36">
        <v>37.29</v>
      </c>
    </row>
    <row r="14" spans="1:10" s="13" customFormat="1" ht="18.399999999999999" customHeight="1" x14ac:dyDescent="0.25">
      <c r="A14" s="250"/>
      <c r="B14" s="4" t="s">
        <v>12</v>
      </c>
      <c r="C14" s="90">
        <v>36.385000000000005</v>
      </c>
      <c r="D14" s="91" t="s">
        <v>37</v>
      </c>
      <c r="E14" s="36">
        <v>35.799999999999997</v>
      </c>
      <c r="F14" s="36">
        <v>36.76</v>
      </c>
      <c r="G14" s="90">
        <v>36.362499999999997</v>
      </c>
      <c r="H14" s="91" t="s">
        <v>37</v>
      </c>
      <c r="I14" s="36">
        <v>35.799999999999997</v>
      </c>
      <c r="J14" s="36">
        <v>36.75</v>
      </c>
    </row>
    <row r="15" spans="1:10" s="13" customFormat="1" ht="18.399999999999999" customHeight="1" x14ac:dyDescent="0.25">
      <c r="A15" s="251"/>
      <c r="B15" s="8" t="s">
        <v>1</v>
      </c>
      <c r="C15" s="92">
        <v>36.773749999999993</v>
      </c>
      <c r="D15" s="93" t="s">
        <v>36</v>
      </c>
      <c r="E15" s="39">
        <v>35.799999999999997</v>
      </c>
      <c r="F15" s="39">
        <v>37.340000000000003</v>
      </c>
      <c r="G15" s="92">
        <v>36.789500000000004</v>
      </c>
      <c r="H15" s="93" t="s">
        <v>36</v>
      </c>
      <c r="I15" s="39">
        <v>35.799999999999997</v>
      </c>
      <c r="J15" s="39">
        <v>37.340000000000003</v>
      </c>
    </row>
    <row r="16" spans="1:10" s="13" customFormat="1" ht="18.399999999999999" customHeight="1" x14ac:dyDescent="0.25">
      <c r="A16" s="249" t="s">
        <v>18</v>
      </c>
      <c r="B16" s="4" t="s">
        <v>7</v>
      </c>
      <c r="C16" s="90">
        <v>36.018749999999997</v>
      </c>
      <c r="D16" s="91" t="s">
        <v>44</v>
      </c>
      <c r="E16" s="36">
        <v>35</v>
      </c>
      <c r="F16" s="36">
        <v>37.03</v>
      </c>
      <c r="G16" s="90">
        <v>36.951249999999995</v>
      </c>
      <c r="H16" s="91" t="s">
        <v>43</v>
      </c>
      <c r="I16" s="36">
        <v>36.58</v>
      </c>
      <c r="J16" s="36">
        <v>37.25</v>
      </c>
    </row>
    <row r="17" spans="1:10" s="13" customFormat="1" ht="18.399999999999999" customHeight="1" x14ac:dyDescent="0.25">
      <c r="A17" s="250"/>
      <c r="B17" s="4" t="s">
        <v>8</v>
      </c>
      <c r="C17" s="90">
        <v>36.853750000000005</v>
      </c>
      <c r="D17" s="91" t="s">
        <v>34</v>
      </c>
      <c r="E17" s="36">
        <v>36</v>
      </c>
      <c r="F17" s="36">
        <v>37.9</v>
      </c>
      <c r="G17" s="90">
        <v>37.118749999999999</v>
      </c>
      <c r="H17" s="91" t="s">
        <v>37</v>
      </c>
      <c r="I17" s="36">
        <v>36.700000000000003</v>
      </c>
      <c r="J17" s="36">
        <v>37.53</v>
      </c>
    </row>
    <row r="18" spans="1:10" s="13" customFormat="1" ht="18.399999999999999" customHeight="1" x14ac:dyDescent="0.25">
      <c r="A18" s="250"/>
      <c r="B18" s="4" t="s">
        <v>9</v>
      </c>
      <c r="C18" s="90">
        <v>36.441249999999997</v>
      </c>
      <c r="D18" s="91" t="s">
        <v>40</v>
      </c>
      <c r="E18" s="36">
        <v>35.83</v>
      </c>
      <c r="F18" s="36">
        <v>36.85</v>
      </c>
      <c r="G18" s="90">
        <v>37.21</v>
      </c>
      <c r="H18" s="91" t="s">
        <v>46</v>
      </c>
      <c r="I18" s="36">
        <v>36.700000000000003</v>
      </c>
      <c r="J18" s="36">
        <v>37.76</v>
      </c>
    </row>
    <row r="19" spans="1:10" s="13" customFormat="1" ht="18.399999999999999" customHeight="1" x14ac:dyDescent="0.25">
      <c r="A19" s="250"/>
      <c r="B19" s="4" t="s">
        <v>10</v>
      </c>
      <c r="C19" s="90">
        <v>37.112499999999997</v>
      </c>
      <c r="D19" s="91" t="s">
        <v>35</v>
      </c>
      <c r="E19" s="36">
        <v>36.619999999999997</v>
      </c>
      <c r="F19" s="36">
        <v>37.5</v>
      </c>
      <c r="G19" s="90">
        <v>37.373750000000001</v>
      </c>
      <c r="H19" s="91" t="s">
        <v>41</v>
      </c>
      <c r="I19" s="36">
        <v>37.14</v>
      </c>
      <c r="J19" s="36">
        <v>37.54</v>
      </c>
    </row>
    <row r="20" spans="1:10" s="13" customFormat="1" ht="18.399999999999999" customHeight="1" x14ac:dyDescent="0.25">
      <c r="A20" s="250"/>
      <c r="B20" s="4" t="s">
        <v>12</v>
      </c>
      <c r="C20" s="90">
        <v>36.765000000000001</v>
      </c>
      <c r="D20" s="91" t="s">
        <v>88</v>
      </c>
      <c r="E20" s="36">
        <v>36.18</v>
      </c>
      <c r="F20" s="36">
        <v>37.6</v>
      </c>
      <c r="G20" s="90">
        <v>36.85125</v>
      </c>
      <c r="H20" s="91" t="s">
        <v>47</v>
      </c>
      <c r="I20" s="36">
        <v>36.57</v>
      </c>
      <c r="J20" s="36">
        <v>37.5</v>
      </c>
    </row>
    <row r="21" spans="1:10" s="13" customFormat="1" ht="18.399999999999999" customHeight="1" x14ac:dyDescent="0.25">
      <c r="A21" s="251"/>
      <c r="B21" s="8" t="s">
        <v>1</v>
      </c>
      <c r="C21" s="92">
        <v>36.638249999999999</v>
      </c>
      <c r="D21" s="93" t="s">
        <v>47</v>
      </c>
      <c r="E21" s="39">
        <v>35</v>
      </c>
      <c r="F21" s="39">
        <v>37.9</v>
      </c>
      <c r="G21" s="92">
        <v>37.101000000000006</v>
      </c>
      <c r="H21" s="93" t="s">
        <v>36</v>
      </c>
      <c r="I21" s="39">
        <v>36.57</v>
      </c>
      <c r="J21" s="39">
        <v>37.76</v>
      </c>
    </row>
    <row r="22" spans="1:10" s="13" customFormat="1" ht="18.399999999999999" customHeight="1" x14ac:dyDescent="0.25">
      <c r="A22" s="249" t="s">
        <v>22</v>
      </c>
      <c r="B22" s="4" t="s">
        <v>7</v>
      </c>
      <c r="C22" s="90">
        <v>33.223749999999995</v>
      </c>
      <c r="D22" s="91" t="s">
        <v>456</v>
      </c>
      <c r="E22" s="36">
        <v>30.24</v>
      </c>
      <c r="F22" s="36">
        <v>35.56</v>
      </c>
      <c r="G22" s="90">
        <v>35.111249999999998</v>
      </c>
      <c r="H22" s="91" t="s">
        <v>44</v>
      </c>
      <c r="I22" s="36">
        <v>33.409999999999997</v>
      </c>
      <c r="J22" s="36">
        <v>35.69</v>
      </c>
    </row>
    <row r="23" spans="1:10" s="13" customFormat="1" ht="18.399999999999999" customHeight="1" x14ac:dyDescent="0.25">
      <c r="A23" s="250"/>
      <c r="B23" s="4" t="s">
        <v>8</v>
      </c>
      <c r="C23" s="90">
        <v>35.462500000000006</v>
      </c>
      <c r="D23" s="91" t="s">
        <v>35</v>
      </c>
      <c r="E23" s="36">
        <v>34.909999999999997</v>
      </c>
      <c r="F23" s="36">
        <v>35.950000000000003</v>
      </c>
      <c r="G23" s="90">
        <v>35.501249999999999</v>
      </c>
      <c r="H23" s="91" t="s">
        <v>35</v>
      </c>
      <c r="I23" s="36">
        <v>34.909999999999997</v>
      </c>
      <c r="J23" s="36">
        <v>35.880000000000003</v>
      </c>
    </row>
    <row r="24" spans="1:10" s="13" customFormat="1" ht="18.399999999999999" customHeight="1" x14ac:dyDescent="0.25">
      <c r="A24" s="250"/>
      <c r="B24" s="4" t="s">
        <v>9</v>
      </c>
      <c r="C24" s="90">
        <v>35.986249999999998</v>
      </c>
      <c r="D24" s="91" t="s">
        <v>34</v>
      </c>
      <c r="E24" s="36">
        <v>35.200000000000003</v>
      </c>
      <c r="F24" s="36">
        <v>36.700000000000003</v>
      </c>
      <c r="G24" s="90">
        <v>36.17</v>
      </c>
      <c r="H24" s="91" t="s">
        <v>446</v>
      </c>
      <c r="I24" s="36">
        <v>35.200000000000003</v>
      </c>
      <c r="J24" s="36">
        <v>37.6</v>
      </c>
    </row>
    <row r="25" spans="1:10" s="13" customFormat="1" ht="18.399999999999999" customHeight="1" x14ac:dyDescent="0.25">
      <c r="A25" s="250"/>
      <c r="B25" s="4" t="s">
        <v>10</v>
      </c>
      <c r="C25" s="90">
        <v>36.637499999999996</v>
      </c>
      <c r="D25" s="91" t="s">
        <v>19</v>
      </c>
      <c r="E25" s="36">
        <v>35.200000000000003</v>
      </c>
      <c r="F25" s="36">
        <v>38.090000000000003</v>
      </c>
      <c r="G25" s="90">
        <v>36.60125</v>
      </c>
      <c r="H25" s="91" t="s">
        <v>16</v>
      </c>
      <c r="I25" s="36">
        <v>35</v>
      </c>
      <c r="J25" s="36">
        <v>38.090000000000003</v>
      </c>
    </row>
    <row r="26" spans="1:10" s="13" customFormat="1" ht="18.399999999999999" customHeight="1" x14ac:dyDescent="0.25">
      <c r="A26" s="250"/>
      <c r="B26" s="4" t="s">
        <v>12</v>
      </c>
      <c r="C26" s="90">
        <v>36.943749999999994</v>
      </c>
      <c r="D26" s="91" t="s">
        <v>448</v>
      </c>
      <c r="E26" s="36">
        <v>35.76</v>
      </c>
      <c r="F26" s="36">
        <v>38.020000000000003</v>
      </c>
      <c r="G26" s="90">
        <v>37.0625</v>
      </c>
      <c r="H26" s="91" t="s">
        <v>11</v>
      </c>
      <c r="I26" s="36">
        <v>35.799999999999997</v>
      </c>
      <c r="J26" s="36">
        <v>37.97</v>
      </c>
    </row>
    <row r="27" spans="1:10" s="13" customFormat="1" ht="18.399999999999999" customHeight="1" x14ac:dyDescent="0.25">
      <c r="A27" s="251"/>
      <c r="B27" s="8" t="s">
        <v>1</v>
      </c>
      <c r="C27" s="92">
        <v>35.650750000000002</v>
      </c>
      <c r="D27" s="93" t="s">
        <v>91</v>
      </c>
      <c r="E27" s="39">
        <v>30.24</v>
      </c>
      <c r="F27" s="39">
        <v>38.090000000000003</v>
      </c>
      <c r="G27" s="92">
        <v>36.089250000000007</v>
      </c>
      <c r="H27" s="93" t="s">
        <v>447</v>
      </c>
      <c r="I27" s="39">
        <v>33.409999999999997</v>
      </c>
      <c r="J27" s="39">
        <v>38.090000000000003</v>
      </c>
    </row>
  </sheetData>
  <customSheetViews>
    <customSheetView guid="{47446656-4427-4713-84F1-369842C9B919}" showPageBreaks="1" printArea="1" view="pageBreakPreview">
      <selection activeCell="B1" sqref="A1:J1"/>
      <pageMargins left="0.7" right="0.7" top="0.75" bottom="0.75" header="0.3" footer="0.3"/>
      <printOptions horizontalCentered="1"/>
      <pageSetup orientation="landscape" r:id="rId1"/>
    </customSheetView>
    <customSheetView guid="{899A0855-1E4C-4ABA-ACAE-00009733593A}" showPageBreaks="1" printArea="1" view="pageBreakPreview">
      <selection activeCell="L5" sqref="L5:L9"/>
      <pageMargins left="0.7" right="0.7" top="0.75" bottom="0.75" header="0.3" footer="0.3"/>
      <printOptions horizontalCentered="1"/>
      <pageSetup orientation="landscape" r:id="rId2"/>
    </customSheetView>
  </customSheetViews>
  <mergeCells count="11">
    <mergeCell ref="A10:A15"/>
    <mergeCell ref="A16:A21"/>
    <mergeCell ref="A22:A27"/>
    <mergeCell ref="B1:J1"/>
    <mergeCell ref="A2:A3"/>
    <mergeCell ref="B2:B3"/>
    <mergeCell ref="C2:F2"/>
    <mergeCell ref="G2:J2"/>
    <mergeCell ref="A4:A9"/>
    <mergeCell ref="G3:H3"/>
    <mergeCell ref="C3:D3"/>
  </mergeCells>
  <printOptions horizontalCentered="1"/>
  <pageMargins left="0.7" right="0.7" top="0.75" bottom="0.75" header="0.3" footer="0.3"/>
  <pageSetup orientation="landscape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view="pageBreakPreview" zoomScaleNormal="100" zoomScaleSheetLayoutView="100" zoomScalePageLayoutView="90" workbookViewId="0"/>
  </sheetViews>
  <sheetFormatPr defaultRowHeight="12.75" x14ac:dyDescent="0.2"/>
  <cols>
    <col min="1" max="1" width="14.5703125" style="2" customWidth="1"/>
    <col min="2" max="2" width="11.28515625" style="2" customWidth="1"/>
    <col min="3" max="4" width="8.28515625" style="2" customWidth="1"/>
    <col min="5" max="6" width="10.7109375" style="2" customWidth="1"/>
    <col min="7" max="8" width="8.28515625" style="2" customWidth="1"/>
    <col min="9" max="10" width="10.7109375" style="2" customWidth="1"/>
    <col min="11" max="256" width="9.140625" style="2"/>
    <col min="257" max="257" width="14.5703125" style="2" customWidth="1"/>
    <col min="258" max="258" width="11.28515625" style="2" customWidth="1"/>
    <col min="259" max="260" width="8.28515625" style="2" customWidth="1"/>
    <col min="261" max="262" width="10.7109375" style="2" customWidth="1"/>
    <col min="263" max="264" width="8.28515625" style="2" customWidth="1"/>
    <col min="265" max="266" width="10.7109375" style="2" customWidth="1"/>
    <col min="267" max="512" width="9.140625" style="2"/>
    <col min="513" max="513" width="14.5703125" style="2" customWidth="1"/>
    <col min="514" max="514" width="11.28515625" style="2" customWidth="1"/>
    <col min="515" max="516" width="8.28515625" style="2" customWidth="1"/>
    <col min="517" max="518" width="10.7109375" style="2" customWidth="1"/>
    <col min="519" max="520" width="8.28515625" style="2" customWidth="1"/>
    <col min="521" max="522" width="10.7109375" style="2" customWidth="1"/>
    <col min="523" max="768" width="9.140625" style="2"/>
    <col min="769" max="769" width="14.5703125" style="2" customWidth="1"/>
    <col min="770" max="770" width="11.28515625" style="2" customWidth="1"/>
    <col min="771" max="772" width="8.28515625" style="2" customWidth="1"/>
    <col min="773" max="774" width="10.7109375" style="2" customWidth="1"/>
    <col min="775" max="776" width="8.28515625" style="2" customWidth="1"/>
    <col min="777" max="778" width="10.7109375" style="2" customWidth="1"/>
    <col min="779" max="1024" width="9.140625" style="2"/>
    <col min="1025" max="1025" width="14.5703125" style="2" customWidth="1"/>
    <col min="1026" max="1026" width="11.28515625" style="2" customWidth="1"/>
    <col min="1027" max="1028" width="8.28515625" style="2" customWidth="1"/>
    <col min="1029" max="1030" width="10.7109375" style="2" customWidth="1"/>
    <col min="1031" max="1032" width="8.28515625" style="2" customWidth="1"/>
    <col min="1033" max="1034" width="10.7109375" style="2" customWidth="1"/>
    <col min="1035" max="1280" width="9.140625" style="2"/>
    <col min="1281" max="1281" width="14.5703125" style="2" customWidth="1"/>
    <col min="1282" max="1282" width="11.28515625" style="2" customWidth="1"/>
    <col min="1283" max="1284" width="8.28515625" style="2" customWidth="1"/>
    <col min="1285" max="1286" width="10.7109375" style="2" customWidth="1"/>
    <col min="1287" max="1288" width="8.28515625" style="2" customWidth="1"/>
    <col min="1289" max="1290" width="10.7109375" style="2" customWidth="1"/>
    <col min="1291" max="1536" width="9.140625" style="2"/>
    <col min="1537" max="1537" width="14.5703125" style="2" customWidth="1"/>
    <col min="1538" max="1538" width="11.28515625" style="2" customWidth="1"/>
    <col min="1539" max="1540" width="8.28515625" style="2" customWidth="1"/>
    <col min="1541" max="1542" width="10.7109375" style="2" customWidth="1"/>
    <col min="1543" max="1544" width="8.28515625" style="2" customWidth="1"/>
    <col min="1545" max="1546" width="10.7109375" style="2" customWidth="1"/>
    <col min="1547" max="1792" width="9.140625" style="2"/>
    <col min="1793" max="1793" width="14.5703125" style="2" customWidth="1"/>
    <col min="1794" max="1794" width="11.28515625" style="2" customWidth="1"/>
    <col min="1795" max="1796" width="8.28515625" style="2" customWidth="1"/>
    <col min="1797" max="1798" width="10.7109375" style="2" customWidth="1"/>
    <col min="1799" max="1800" width="8.28515625" style="2" customWidth="1"/>
    <col min="1801" max="1802" width="10.7109375" style="2" customWidth="1"/>
    <col min="1803" max="2048" width="9.140625" style="2"/>
    <col min="2049" max="2049" width="14.5703125" style="2" customWidth="1"/>
    <col min="2050" max="2050" width="11.28515625" style="2" customWidth="1"/>
    <col min="2051" max="2052" width="8.28515625" style="2" customWidth="1"/>
    <col min="2053" max="2054" width="10.7109375" style="2" customWidth="1"/>
    <col min="2055" max="2056" width="8.28515625" style="2" customWidth="1"/>
    <col min="2057" max="2058" width="10.7109375" style="2" customWidth="1"/>
    <col min="2059" max="2304" width="9.140625" style="2"/>
    <col min="2305" max="2305" width="14.5703125" style="2" customWidth="1"/>
    <col min="2306" max="2306" width="11.28515625" style="2" customWidth="1"/>
    <col min="2307" max="2308" width="8.28515625" style="2" customWidth="1"/>
    <col min="2309" max="2310" width="10.7109375" style="2" customWidth="1"/>
    <col min="2311" max="2312" width="8.28515625" style="2" customWidth="1"/>
    <col min="2313" max="2314" width="10.7109375" style="2" customWidth="1"/>
    <col min="2315" max="2560" width="9.140625" style="2"/>
    <col min="2561" max="2561" width="14.5703125" style="2" customWidth="1"/>
    <col min="2562" max="2562" width="11.28515625" style="2" customWidth="1"/>
    <col min="2563" max="2564" width="8.28515625" style="2" customWidth="1"/>
    <col min="2565" max="2566" width="10.7109375" style="2" customWidth="1"/>
    <col min="2567" max="2568" width="8.28515625" style="2" customWidth="1"/>
    <col min="2569" max="2570" width="10.7109375" style="2" customWidth="1"/>
    <col min="2571" max="2816" width="9.140625" style="2"/>
    <col min="2817" max="2817" width="14.5703125" style="2" customWidth="1"/>
    <col min="2818" max="2818" width="11.28515625" style="2" customWidth="1"/>
    <col min="2819" max="2820" width="8.28515625" style="2" customWidth="1"/>
    <col min="2821" max="2822" width="10.7109375" style="2" customWidth="1"/>
    <col min="2823" max="2824" width="8.28515625" style="2" customWidth="1"/>
    <col min="2825" max="2826" width="10.7109375" style="2" customWidth="1"/>
    <col min="2827" max="3072" width="9.140625" style="2"/>
    <col min="3073" max="3073" width="14.5703125" style="2" customWidth="1"/>
    <col min="3074" max="3074" width="11.28515625" style="2" customWidth="1"/>
    <col min="3075" max="3076" width="8.28515625" style="2" customWidth="1"/>
    <col min="3077" max="3078" width="10.7109375" style="2" customWidth="1"/>
    <col min="3079" max="3080" width="8.28515625" style="2" customWidth="1"/>
    <col min="3081" max="3082" width="10.7109375" style="2" customWidth="1"/>
    <col min="3083" max="3328" width="9.140625" style="2"/>
    <col min="3329" max="3329" width="14.5703125" style="2" customWidth="1"/>
    <col min="3330" max="3330" width="11.28515625" style="2" customWidth="1"/>
    <col min="3331" max="3332" width="8.28515625" style="2" customWidth="1"/>
    <col min="3333" max="3334" width="10.7109375" style="2" customWidth="1"/>
    <col min="3335" max="3336" width="8.28515625" style="2" customWidth="1"/>
    <col min="3337" max="3338" width="10.7109375" style="2" customWidth="1"/>
    <col min="3339" max="3584" width="9.140625" style="2"/>
    <col min="3585" max="3585" width="14.5703125" style="2" customWidth="1"/>
    <col min="3586" max="3586" width="11.28515625" style="2" customWidth="1"/>
    <col min="3587" max="3588" width="8.28515625" style="2" customWidth="1"/>
    <col min="3589" max="3590" width="10.7109375" style="2" customWidth="1"/>
    <col min="3591" max="3592" width="8.28515625" style="2" customWidth="1"/>
    <col min="3593" max="3594" width="10.7109375" style="2" customWidth="1"/>
    <col min="3595" max="3840" width="9.140625" style="2"/>
    <col min="3841" max="3841" width="14.5703125" style="2" customWidth="1"/>
    <col min="3842" max="3842" width="11.28515625" style="2" customWidth="1"/>
    <col min="3843" max="3844" width="8.28515625" style="2" customWidth="1"/>
    <col min="3845" max="3846" width="10.7109375" style="2" customWidth="1"/>
    <col min="3847" max="3848" width="8.28515625" style="2" customWidth="1"/>
    <col min="3849" max="3850" width="10.7109375" style="2" customWidth="1"/>
    <col min="3851" max="4096" width="9.140625" style="2"/>
    <col min="4097" max="4097" width="14.5703125" style="2" customWidth="1"/>
    <col min="4098" max="4098" width="11.28515625" style="2" customWidth="1"/>
    <col min="4099" max="4100" width="8.28515625" style="2" customWidth="1"/>
    <col min="4101" max="4102" width="10.7109375" style="2" customWidth="1"/>
    <col min="4103" max="4104" width="8.28515625" style="2" customWidth="1"/>
    <col min="4105" max="4106" width="10.7109375" style="2" customWidth="1"/>
    <col min="4107" max="4352" width="9.140625" style="2"/>
    <col min="4353" max="4353" width="14.5703125" style="2" customWidth="1"/>
    <col min="4354" max="4354" width="11.28515625" style="2" customWidth="1"/>
    <col min="4355" max="4356" width="8.28515625" style="2" customWidth="1"/>
    <col min="4357" max="4358" width="10.7109375" style="2" customWidth="1"/>
    <col min="4359" max="4360" width="8.28515625" style="2" customWidth="1"/>
    <col min="4361" max="4362" width="10.7109375" style="2" customWidth="1"/>
    <col min="4363" max="4608" width="9.140625" style="2"/>
    <col min="4609" max="4609" width="14.5703125" style="2" customWidth="1"/>
    <col min="4610" max="4610" width="11.28515625" style="2" customWidth="1"/>
    <col min="4611" max="4612" width="8.28515625" style="2" customWidth="1"/>
    <col min="4613" max="4614" width="10.7109375" style="2" customWidth="1"/>
    <col min="4615" max="4616" width="8.28515625" style="2" customWidth="1"/>
    <col min="4617" max="4618" width="10.7109375" style="2" customWidth="1"/>
    <col min="4619" max="4864" width="9.140625" style="2"/>
    <col min="4865" max="4865" width="14.5703125" style="2" customWidth="1"/>
    <col min="4866" max="4866" width="11.28515625" style="2" customWidth="1"/>
    <col min="4867" max="4868" width="8.28515625" style="2" customWidth="1"/>
    <col min="4869" max="4870" width="10.7109375" style="2" customWidth="1"/>
    <col min="4871" max="4872" width="8.28515625" style="2" customWidth="1"/>
    <col min="4873" max="4874" width="10.7109375" style="2" customWidth="1"/>
    <col min="4875" max="5120" width="9.140625" style="2"/>
    <col min="5121" max="5121" width="14.5703125" style="2" customWidth="1"/>
    <col min="5122" max="5122" width="11.28515625" style="2" customWidth="1"/>
    <col min="5123" max="5124" width="8.28515625" style="2" customWidth="1"/>
    <col min="5125" max="5126" width="10.7109375" style="2" customWidth="1"/>
    <col min="5127" max="5128" width="8.28515625" style="2" customWidth="1"/>
    <col min="5129" max="5130" width="10.7109375" style="2" customWidth="1"/>
    <col min="5131" max="5376" width="9.140625" style="2"/>
    <col min="5377" max="5377" width="14.5703125" style="2" customWidth="1"/>
    <col min="5378" max="5378" width="11.28515625" style="2" customWidth="1"/>
    <col min="5379" max="5380" width="8.28515625" style="2" customWidth="1"/>
    <col min="5381" max="5382" width="10.7109375" style="2" customWidth="1"/>
    <col min="5383" max="5384" width="8.28515625" style="2" customWidth="1"/>
    <col min="5385" max="5386" width="10.7109375" style="2" customWidth="1"/>
    <col min="5387" max="5632" width="9.140625" style="2"/>
    <col min="5633" max="5633" width="14.5703125" style="2" customWidth="1"/>
    <col min="5634" max="5634" width="11.28515625" style="2" customWidth="1"/>
    <col min="5635" max="5636" width="8.28515625" style="2" customWidth="1"/>
    <col min="5637" max="5638" width="10.7109375" style="2" customWidth="1"/>
    <col min="5639" max="5640" width="8.28515625" style="2" customWidth="1"/>
    <col min="5641" max="5642" width="10.7109375" style="2" customWidth="1"/>
    <col min="5643" max="5888" width="9.140625" style="2"/>
    <col min="5889" max="5889" width="14.5703125" style="2" customWidth="1"/>
    <col min="5890" max="5890" width="11.28515625" style="2" customWidth="1"/>
    <col min="5891" max="5892" width="8.28515625" style="2" customWidth="1"/>
    <col min="5893" max="5894" width="10.7109375" style="2" customWidth="1"/>
    <col min="5895" max="5896" width="8.28515625" style="2" customWidth="1"/>
    <col min="5897" max="5898" width="10.7109375" style="2" customWidth="1"/>
    <col min="5899" max="6144" width="9.140625" style="2"/>
    <col min="6145" max="6145" width="14.5703125" style="2" customWidth="1"/>
    <col min="6146" max="6146" width="11.28515625" style="2" customWidth="1"/>
    <col min="6147" max="6148" width="8.28515625" style="2" customWidth="1"/>
    <col min="6149" max="6150" width="10.7109375" style="2" customWidth="1"/>
    <col min="6151" max="6152" width="8.28515625" style="2" customWidth="1"/>
    <col min="6153" max="6154" width="10.7109375" style="2" customWidth="1"/>
    <col min="6155" max="6400" width="9.140625" style="2"/>
    <col min="6401" max="6401" width="14.5703125" style="2" customWidth="1"/>
    <col min="6402" max="6402" width="11.28515625" style="2" customWidth="1"/>
    <col min="6403" max="6404" width="8.28515625" style="2" customWidth="1"/>
    <col min="6405" max="6406" width="10.7109375" style="2" customWidth="1"/>
    <col min="6407" max="6408" width="8.28515625" style="2" customWidth="1"/>
    <col min="6409" max="6410" width="10.7109375" style="2" customWidth="1"/>
    <col min="6411" max="6656" width="9.140625" style="2"/>
    <col min="6657" max="6657" width="14.5703125" style="2" customWidth="1"/>
    <col min="6658" max="6658" width="11.28515625" style="2" customWidth="1"/>
    <col min="6659" max="6660" width="8.28515625" style="2" customWidth="1"/>
    <col min="6661" max="6662" width="10.7109375" style="2" customWidth="1"/>
    <col min="6663" max="6664" width="8.28515625" style="2" customWidth="1"/>
    <col min="6665" max="6666" width="10.7109375" style="2" customWidth="1"/>
    <col min="6667" max="6912" width="9.140625" style="2"/>
    <col min="6913" max="6913" width="14.5703125" style="2" customWidth="1"/>
    <col min="6914" max="6914" width="11.28515625" style="2" customWidth="1"/>
    <col min="6915" max="6916" width="8.28515625" style="2" customWidth="1"/>
    <col min="6917" max="6918" width="10.7109375" style="2" customWidth="1"/>
    <col min="6919" max="6920" width="8.28515625" style="2" customWidth="1"/>
    <col min="6921" max="6922" width="10.7109375" style="2" customWidth="1"/>
    <col min="6923" max="7168" width="9.140625" style="2"/>
    <col min="7169" max="7169" width="14.5703125" style="2" customWidth="1"/>
    <col min="7170" max="7170" width="11.28515625" style="2" customWidth="1"/>
    <col min="7171" max="7172" width="8.28515625" style="2" customWidth="1"/>
    <col min="7173" max="7174" width="10.7109375" style="2" customWidth="1"/>
    <col min="7175" max="7176" width="8.28515625" style="2" customWidth="1"/>
    <col min="7177" max="7178" width="10.7109375" style="2" customWidth="1"/>
    <col min="7179" max="7424" width="9.140625" style="2"/>
    <col min="7425" max="7425" width="14.5703125" style="2" customWidth="1"/>
    <col min="7426" max="7426" width="11.28515625" style="2" customWidth="1"/>
    <col min="7427" max="7428" width="8.28515625" style="2" customWidth="1"/>
    <col min="7429" max="7430" width="10.7109375" style="2" customWidth="1"/>
    <col min="7431" max="7432" width="8.28515625" style="2" customWidth="1"/>
    <col min="7433" max="7434" width="10.7109375" style="2" customWidth="1"/>
    <col min="7435" max="7680" width="9.140625" style="2"/>
    <col min="7681" max="7681" width="14.5703125" style="2" customWidth="1"/>
    <col min="7682" max="7682" width="11.28515625" style="2" customWidth="1"/>
    <col min="7683" max="7684" width="8.28515625" style="2" customWidth="1"/>
    <col min="7685" max="7686" width="10.7109375" style="2" customWidth="1"/>
    <col min="7687" max="7688" width="8.28515625" style="2" customWidth="1"/>
    <col min="7689" max="7690" width="10.7109375" style="2" customWidth="1"/>
    <col min="7691" max="7936" width="9.140625" style="2"/>
    <col min="7937" max="7937" width="14.5703125" style="2" customWidth="1"/>
    <col min="7938" max="7938" width="11.28515625" style="2" customWidth="1"/>
    <col min="7939" max="7940" width="8.28515625" style="2" customWidth="1"/>
    <col min="7941" max="7942" width="10.7109375" style="2" customWidth="1"/>
    <col min="7943" max="7944" width="8.28515625" style="2" customWidth="1"/>
    <col min="7945" max="7946" width="10.7109375" style="2" customWidth="1"/>
    <col min="7947" max="8192" width="9.140625" style="2"/>
    <col min="8193" max="8193" width="14.5703125" style="2" customWidth="1"/>
    <col min="8194" max="8194" width="11.28515625" style="2" customWidth="1"/>
    <col min="8195" max="8196" width="8.28515625" style="2" customWidth="1"/>
    <col min="8197" max="8198" width="10.7109375" style="2" customWidth="1"/>
    <col min="8199" max="8200" width="8.28515625" style="2" customWidth="1"/>
    <col min="8201" max="8202" width="10.7109375" style="2" customWidth="1"/>
    <col min="8203" max="8448" width="9.140625" style="2"/>
    <col min="8449" max="8449" width="14.5703125" style="2" customWidth="1"/>
    <col min="8450" max="8450" width="11.28515625" style="2" customWidth="1"/>
    <col min="8451" max="8452" width="8.28515625" style="2" customWidth="1"/>
    <col min="8453" max="8454" width="10.7109375" style="2" customWidth="1"/>
    <col min="8455" max="8456" width="8.28515625" style="2" customWidth="1"/>
    <col min="8457" max="8458" width="10.7109375" style="2" customWidth="1"/>
    <col min="8459" max="8704" width="9.140625" style="2"/>
    <col min="8705" max="8705" width="14.5703125" style="2" customWidth="1"/>
    <col min="8706" max="8706" width="11.28515625" style="2" customWidth="1"/>
    <col min="8707" max="8708" width="8.28515625" style="2" customWidth="1"/>
    <col min="8709" max="8710" width="10.7109375" style="2" customWidth="1"/>
    <col min="8711" max="8712" width="8.28515625" style="2" customWidth="1"/>
    <col min="8713" max="8714" width="10.7109375" style="2" customWidth="1"/>
    <col min="8715" max="8960" width="9.140625" style="2"/>
    <col min="8961" max="8961" width="14.5703125" style="2" customWidth="1"/>
    <col min="8962" max="8962" width="11.28515625" style="2" customWidth="1"/>
    <col min="8963" max="8964" width="8.28515625" style="2" customWidth="1"/>
    <col min="8965" max="8966" width="10.7109375" style="2" customWidth="1"/>
    <col min="8967" max="8968" width="8.28515625" style="2" customWidth="1"/>
    <col min="8969" max="8970" width="10.7109375" style="2" customWidth="1"/>
    <col min="8971" max="9216" width="9.140625" style="2"/>
    <col min="9217" max="9217" width="14.5703125" style="2" customWidth="1"/>
    <col min="9218" max="9218" width="11.28515625" style="2" customWidth="1"/>
    <col min="9219" max="9220" width="8.28515625" style="2" customWidth="1"/>
    <col min="9221" max="9222" width="10.7109375" style="2" customWidth="1"/>
    <col min="9223" max="9224" width="8.28515625" style="2" customWidth="1"/>
    <col min="9225" max="9226" width="10.7109375" style="2" customWidth="1"/>
    <col min="9227" max="9472" width="9.140625" style="2"/>
    <col min="9473" max="9473" width="14.5703125" style="2" customWidth="1"/>
    <col min="9474" max="9474" width="11.28515625" style="2" customWidth="1"/>
    <col min="9475" max="9476" width="8.28515625" style="2" customWidth="1"/>
    <col min="9477" max="9478" width="10.7109375" style="2" customWidth="1"/>
    <col min="9479" max="9480" width="8.28515625" style="2" customWidth="1"/>
    <col min="9481" max="9482" width="10.7109375" style="2" customWidth="1"/>
    <col min="9483" max="9728" width="9.140625" style="2"/>
    <col min="9729" max="9729" width="14.5703125" style="2" customWidth="1"/>
    <col min="9730" max="9730" width="11.28515625" style="2" customWidth="1"/>
    <col min="9731" max="9732" width="8.28515625" style="2" customWidth="1"/>
    <col min="9733" max="9734" width="10.7109375" style="2" customWidth="1"/>
    <col min="9735" max="9736" width="8.28515625" style="2" customWidth="1"/>
    <col min="9737" max="9738" width="10.7109375" style="2" customWidth="1"/>
    <col min="9739" max="9984" width="9.140625" style="2"/>
    <col min="9985" max="9985" width="14.5703125" style="2" customWidth="1"/>
    <col min="9986" max="9986" width="11.28515625" style="2" customWidth="1"/>
    <col min="9987" max="9988" width="8.28515625" style="2" customWidth="1"/>
    <col min="9989" max="9990" width="10.7109375" style="2" customWidth="1"/>
    <col min="9991" max="9992" width="8.28515625" style="2" customWidth="1"/>
    <col min="9993" max="9994" width="10.7109375" style="2" customWidth="1"/>
    <col min="9995" max="10240" width="9.140625" style="2"/>
    <col min="10241" max="10241" width="14.5703125" style="2" customWidth="1"/>
    <col min="10242" max="10242" width="11.28515625" style="2" customWidth="1"/>
    <col min="10243" max="10244" width="8.28515625" style="2" customWidth="1"/>
    <col min="10245" max="10246" width="10.7109375" style="2" customWidth="1"/>
    <col min="10247" max="10248" width="8.28515625" style="2" customWidth="1"/>
    <col min="10249" max="10250" width="10.7109375" style="2" customWidth="1"/>
    <col min="10251" max="10496" width="9.140625" style="2"/>
    <col min="10497" max="10497" width="14.5703125" style="2" customWidth="1"/>
    <col min="10498" max="10498" width="11.28515625" style="2" customWidth="1"/>
    <col min="10499" max="10500" width="8.28515625" style="2" customWidth="1"/>
    <col min="10501" max="10502" width="10.7109375" style="2" customWidth="1"/>
    <col min="10503" max="10504" width="8.28515625" style="2" customWidth="1"/>
    <col min="10505" max="10506" width="10.7109375" style="2" customWidth="1"/>
    <col min="10507" max="10752" width="9.140625" style="2"/>
    <col min="10753" max="10753" width="14.5703125" style="2" customWidth="1"/>
    <col min="10754" max="10754" width="11.28515625" style="2" customWidth="1"/>
    <col min="10755" max="10756" width="8.28515625" style="2" customWidth="1"/>
    <col min="10757" max="10758" width="10.7109375" style="2" customWidth="1"/>
    <col min="10759" max="10760" width="8.28515625" style="2" customWidth="1"/>
    <col min="10761" max="10762" width="10.7109375" style="2" customWidth="1"/>
    <col min="10763" max="11008" width="9.140625" style="2"/>
    <col min="11009" max="11009" width="14.5703125" style="2" customWidth="1"/>
    <col min="11010" max="11010" width="11.28515625" style="2" customWidth="1"/>
    <col min="11011" max="11012" width="8.28515625" style="2" customWidth="1"/>
    <col min="11013" max="11014" width="10.7109375" style="2" customWidth="1"/>
    <col min="11015" max="11016" width="8.28515625" style="2" customWidth="1"/>
    <col min="11017" max="11018" width="10.7109375" style="2" customWidth="1"/>
    <col min="11019" max="11264" width="9.140625" style="2"/>
    <col min="11265" max="11265" width="14.5703125" style="2" customWidth="1"/>
    <col min="11266" max="11266" width="11.28515625" style="2" customWidth="1"/>
    <col min="11267" max="11268" width="8.28515625" style="2" customWidth="1"/>
    <col min="11269" max="11270" width="10.7109375" style="2" customWidth="1"/>
    <col min="11271" max="11272" width="8.28515625" style="2" customWidth="1"/>
    <col min="11273" max="11274" width="10.7109375" style="2" customWidth="1"/>
    <col min="11275" max="11520" width="9.140625" style="2"/>
    <col min="11521" max="11521" width="14.5703125" style="2" customWidth="1"/>
    <col min="11522" max="11522" width="11.28515625" style="2" customWidth="1"/>
    <col min="11523" max="11524" width="8.28515625" style="2" customWidth="1"/>
    <col min="11525" max="11526" width="10.7109375" style="2" customWidth="1"/>
    <col min="11527" max="11528" width="8.28515625" style="2" customWidth="1"/>
    <col min="11529" max="11530" width="10.7109375" style="2" customWidth="1"/>
    <col min="11531" max="11776" width="9.140625" style="2"/>
    <col min="11777" max="11777" width="14.5703125" style="2" customWidth="1"/>
    <col min="11778" max="11778" width="11.28515625" style="2" customWidth="1"/>
    <col min="11779" max="11780" width="8.28515625" style="2" customWidth="1"/>
    <col min="11781" max="11782" width="10.7109375" style="2" customWidth="1"/>
    <col min="11783" max="11784" width="8.28515625" style="2" customWidth="1"/>
    <col min="11785" max="11786" width="10.7109375" style="2" customWidth="1"/>
    <col min="11787" max="12032" width="9.140625" style="2"/>
    <col min="12033" max="12033" width="14.5703125" style="2" customWidth="1"/>
    <col min="12034" max="12034" width="11.28515625" style="2" customWidth="1"/>
    <col min="12035" max="12036" width="8.28515625" style="2" customWidth="1"/>
    <col min="12037" max="12038" width="10.7109375" style="2" customWidth="1"/>
    <col min="12039" max="12040" width="8.28515625" style="2" customWidth="1"/>
    <col min="12041" max="12042" width="10.7109375" style="2" customWidth="1"/>
    <col min="12043" max="12288" width="9.140625" style="2"/>
    <col min="12289" max="12289" width="14.5703125" style="2" customWidth="1"/>
    <col min="12290" max="12290" width="11.28515625" style="2" customWidth="1"/>
    <col min="12291" max="12292" width="8.28515625" style="2" customWidth="1"/>
    <col min="12293" max="12294" width="10.7109375" style="2" customWidth="1"/>
    <col min="12295" max="12296" width="8.28515625" style="2" customWidth="1"/>
    <col min="12297" max="12298" width="10.7109375" style="2" customWidth="1"/>
    <col min="12299" max="12544" width="9.140625" style="2"/>
    <col min="12545" max="12545" width="14.5703125" style="2" customWidth="1"/>
    <col min="12546" max="12546" width="11.28515625" style="2" customWidth="1"/>
    <col min="12547" max="12548" width="8.28515625" style="2" customWidth="1"/>
    <col min="12549" max="12550" width="10.7109375" style="2" customWidth="1"/>
    <col min="12551" max="12552" width="8.28515625" style="2" customWidth="1"/>
    <col min="12553" max="12554" width="10.7109375" style="2" customWidth="1"/>
    <col min="12555" max="12800" width="9.140625" style="2"/>
    <col min="12801" max="12801" width="14.5703125" style="2" customWidth="1"/>
    <col min="12802" max="12802" width="11.28515625" style="2" customWidth="1"/>
    <col min="12803" max="12804" width="8.28515625" style="2" customWidth="1"/>
    <col min="12805" max="12806" width="10.7109375" style="2" customWidth="1"/>
    <col min="12807" max="12808" width="8.28515625" style="2" customWidth="1"/>
    <col min="12809" max="12810" width="10.7109375" style="2" customWidth="1"/>
    <col min="12811" max="13056" width="9.140625" style="2"/>
    <col min="13057" max="13057" width="14.5703125" style="2" customWidth="1"/>
    <col min="13058" max="13058" width="11.28515625" style="2" customWidth="1"/>
    <col min="13059" max="13060" width="8.28515625" style="2" customWidth="1"/>
    <col min="13061" max="13062" width="10.7109375" style="2" customWidth="1"/>
    <col min="13063" max="13064" width="8.28515625" style="2" customWidth="1"/>
    <col min="13065" max="13066" width="10.7109375" style="2" customWidth="1"/>
    <col min="13067" max="13312" width="9.140625" style="2"/>
    <col min="13313" max="13313" width="14.5703125" style="2" customWidth="1"/>
    <col min="13314" max="13314" width="11.28515625" style="2" customWidth="1"/>
    <col min="13315" max="13316" width="8.28515625" style="2" customWidth="1"/>
    <col min="13317" max="13318" width="10.7109375" style="2" customWidth="1"/>
    <col min="13319" max="13320" width="8.28515625" style="2" customWidth="1"/>
    <col min="13321" max="13322" width="10.7109375" style="2" customWidth="1"/>
    <col min="13323" max="13568" width="9.140625" style="2"/>
    <col min="13569" max="13569" width="14.5703125" style="2" customWidth="1"/>
    <col min="13570" max="13570" width="11.28515625" style="2" customWidth="1"/>
    <col min="13571" max="13572" width="8.28515625" style="2" customWidth="1"/>
    <col min="13573" max="13574" width="10.7109375" style="2" customWidth="1"/>
    <col min="13575" max="13576" width="8.28515625" style="2" customWidth="1"/>
    <col min="13577" max="13578" width="10.7109375" style="2" customWidth="1"/>
    <col min="13579" max="13824" width="9.140625" style="2"/>
    <col min="13825" max="13825" width="14.5703125" style="2" customWidth="1"/>
    <col min="13826" max="13826" width="11.28515625" style="2" customWidth="1"/>
    <col min="13827" max="13828" width="8.28515625" style="2" customWidth="1"/>
    <col min="13829" max="13830" width="10.7109375" style="2" customWidth="1"/>
    <col min="13831" max="13832" width="8.28515625" style="2" customWidth="1"/>
    <col min="13833" max="13834" width="10.7109375" style="2" customWidth="1"/>
    <col min="13835" max="14080" width="9.140625" style="2"/>
    <col min="14081" max="14081" width="14.5703125" style="2" customWidth="1"/>
    <col min="14082" max="14082" width="11.28515625" style="2" customWidth="1"/>
    <col min="14083" max="14084" width="8.28515625" style="2" customWidth="1"/>
    <col min="14085" max="14086" width="10.7109375" style="2" customWidth="1"/>
    <col min="14087" max="14088" width="8.28515625" style="2" customWidth="1"/>
    <col min="14089" max="14090" width="10.7109375" style="2" customWidth="1"/>
    <col min="14091" max="14336" width="9.140625" style="2"/>
    <col min="14337" max="14337" width="14.5703125" style="2" customWidth="1"/>
    <col min="14338" max="14338" width="11.28515625" style="2" customWidth="1"/>
    <col min="14339" max="14340" width="8.28515625" style="2" customWidth="1"/>
    <col min="14341" max="14342" width="10.7109375" style="2" customWidth="1"/>
    <col min="14343" max="14344" width="8.28515625" style="2" customWidth="1"/>
    <col min="14345" max="14346" width="10.7109375" style="2" customWidth="1"/>
    <col min="14347" max="14592" width="9.140625" style="2"/>
    <col min="14593" max="14593" width="14.5703125" style="2" customWidth="1"/>
    <col min="14594" max="14594" width="11.28515625" style="2" customWidth="1"/>
    <col min="14595" max="14596" width="8.28515625" style="2" customWidth="1"/>
    <col min="14597" max="14598" width="10.7109375" style="2" customWidth="1"/>
    <col min="14599" max="14600" width="8.28515625" style="2" customWidth="1"/>
    <col min="14601" max="14602" width="10.7109375" style="2" customWidth="1"/>
    <col min="14603" max="14848" width="9.140625" style="2"/>
    <col min="14849" max="14849" width="14.5703125" style="2" customWidth="1"/>
    <col min="14850" max="14850" width="11.28515625" style="2" customWidth="1"/>
    <col min="14851" max="14852" width="8.28515625" style="2" customWidth="1"/>
    <col min="14853" max="14854" width="10.7109375" style="2" customWidth="1"/>
    <col min="14855" max="14856" width="8.28515625" style="2" customWidth="1"/>
    <col min="14857" max="14858" width="10.7109375" style="2" customWidth="1"/>
    <col min="14859" max="15104" width="9.140625" style="2"/>
    <col min="15105" max="15105" width="14.5703125" style="2" customWidth="1"/>
    <col min="15106" max="15106" width="11.28515625" style="2" customWidth="1"/>
    <col min="15107" max="15108" width="8.28515625" style="2" customWidth="1"/>
    <col min="15109" max="15110" width="10.7109375" style="2" customWidth="1"/>
    <col min="15111" max="15112" width="8.28515625" style="2" customWidth="1"/>
    <col min="15113" max="15114" width="10.7109375" style="2" customWidth="1"/>
    <col min="15115" max="15360" width="9.140625" style="2"/>
    <col min="15361" max="15361" width="14.5703125" style="2" customWidth="1"/>
    <col min="15362" max="15362" width="11.28515625" style="2" customWidth="1"/>
    <col min="15363" max="15364" width="8.28515625" style="2" customWidth="1"/>
    <col min="15365" max="15366" width="10.7109375" style="2" customWidth="1"/>
    <col min="15367" max="15368" width="8.28515625" style="2" customWidth="1"/>
    <col min="15369" max="15370" width="10.7109375" style="2" customWidth="1"/>
    <col min="15371" max="15616" width="9.140625" style="2"/>
    <col min="15617" max="15617" width="14.5703125" style="2" customWidth="1"/>
    <col min="15618" max="15618" width="11.28515625" style="2" customWidth="1"/>
    <col min="15619" max="15620" width="8.28515625" style="2" customWidth="1"/>
    <col min="15621" max="15622" width="10.7109375" style="2" customWidth="1"/>
    <col min="15623" max="15624" width="8.28515625" style="2" customWidth="1"/>
    <col min="15625" max="15626" width="10.7109375" style="2" customWidth="1"/>
    <col min="15627" max="15872" width="9.140625" style="2"/>
    <col min="15873" max="15873" width="14.5703125" style="2" customWidth="1"/>
    <col min="15874" max="15874" width="11.28515625" style="2" customWidth="1"/>
    <col min="15875" max="15876" width="8.28515625" style="2" customWidth="1"/>
    <col min="15877" max="15878" width="10.7109375" style="2" customWidth="1"/>
    <col min="15879" max="15880" width="8.28515625" style="2" customWidth="1"/>
    <col min="15881" max="15882" width="10.7109375" style="2" customWidth="1"/>
    <col min="15883" max="16128" width="9.140625" style="2"/>
    <col min="16129" max="16129" width="14.5703125" style="2" customWidth="1"/>
    <col min="16130" max="16130" width="11.28515625" style="2" customWidth="1"/>
    <col min="16131" max="16132" width="8.28515625" style="2" customWidth="1"/>
    <col min="16133" max="16134" width="10.7109375" style="2" customWidth="1"/>
    <col min="16135" max="16136" width="8.28515625" style="2" customWidth="1"/>
    <col min="16137" max="16138" width="10.7109375" style="2" customWidth="1"/>
    <col min="16139" max="16384" width="9.140625" style="2"/>
  </cols>
  <sheetData>
    <row r="1" spans="1:10" s="17" customFormat="1" ht="38.25" customHeight="1" x14ac:dyDescent="0.2">
      <c r="A1" s="181" t="s">
        <v>627</v>
      </c>
      <c r="B1" s="252" t="s">
        <v>778</v>
      </c>
      <c r="C1" s="252"/>
      <c r="D1" s="252"/>
      <c r="E1" s="252"/>
      <c r="F1" s="252"/>
      <c r="G1" s="252"/>
      <c r="H1" s="252"/>
      <c r="I1" s="252"/>
      <c r="J1" s="252"/>
    </row>
    <row r="2" spans="1:10" ht="18" customHeight="1" x14ac:dyDescent="0.2">
      <c r="A2" s="262" t="s">
        <v>1</v>
      </c>
      <c r="B2" s="262" t="s">
        <v>2</v>
      </c>
      <c r="C2" s="263" t="s">
        <v>85</v>
      </c>
      <c r="D2" s="263"/>
      <c r="E2" s="263"/>
      <c r="F2" s="263"/>
      <c r="G2" s="262" t="s">
        <v>86</v>
      </c>
      <c r="H2" s="262"/>
      <c r="I2" s="262"/>
      <c r="J2" s="262"/>
    </row>
    <row r="3" spans="1:10" s="13" customFormat="1" ht="18" customHeight="1" x14ac:dyDescent="0.25">
      <c r="A3" s="262"/>
      <c r="B3" s="262"/>
      <c r="C3" s="258" t="s">
        <v>657</v>
      </c>
      <c r="D3" s="260"/>
      <c r="E3" s="165" t="s">
        <v>4</v>
      </c>
      <c r="F3" s="165" t="s">
        <v>5</v>
      </c>
      <c r="G3" s="258" t="s">
        <v>657</v>
      </c>
      <c r="H3" s="260"/>
      <c r="I3" s="165" t="s">
        <v>4</v>
      </c>
      <c r="J3" s="165" t="s">
        <v>5</v>
      </c>
    </row>
    <row r="4" spans="1:10" s="13" customFormat="1" ht="18" customHeight="1" x14ac:dyDescent="0.25">
      <c r="A4" s="249" t="s">
        <v>6</v>
      </c>
      <c r="B4" s="4" t="s">
        <v>7</v>
      </c>
      <c r="C4" s="98">
        <v>4.4987500000000002</v>
      </c>
      <c r="D4" s="99" t="s">
        <v>467</v>
      </c>
      <c r="E4" s="100">
        <v>3.31</v>
      </c>
      <c r="F4" s="100">
        <v>5.71</v>
      </c>
      <c r="G4" s="98">
        <v>4.4187499999999993</v>
      </c>
      <c r="H4" s="99" t="s">
        <v>468</v>
      </c>
      <c r="I4" s="100">
        <v>3.3</v>
      </c>
      <c r="J4" s="100">
        <v>5.55</v>
      </c>
    </row>
    <row r="5" spans="1:10" s="13" customFormat="1" ht="18" customHeight="1" x14ac:dyDescent="0.25">
      <c r="A5" s="250"/>
      <c r="B5" s="4" t="s">
        <v>8</v>
      </c>
      <c r="C5" s="98">
        <v>4.63</v>
      </c>
      <c r="D5" s="99" t="s">
        <v>469</v>
      </c>
      <c r="E5" s="100">
        <v>3.72</v>
      </c>
      <c r="F5" s="100">
        <v>6.54</v>
      </c>
      <c r="G5" s="98">
        <v>4.5537499999999991</v>
      </c>
      <c r="H5" s="99" t="s">
        <v>470</v>
      </c>
      <c r="I5" s="100">
        <v>3.6</v>
      </c>
      <c r="J5" s="100">
        <v>6.23</v>
      </c>
    </row>
    <row r="6" spans="1:10" s="13" customFormat="1" ht="18" customHeight="1" x14ac:dyDescent="0.25">
      <c r="A6" s="250"/>
      <c r="B6" s="4" t="s">
        <v>9</v>
      </c>
      <c r="C6" s="98">
        <v>5.0737500000000004</v>
      </c>
      <c r="D6" s="99" t="s">
        <v>471</v>
      </c>
      <c r="E6" s="100">
        <v>4.25</v>
      </c>
      <c r="F6" s="100">
        <v>5.92</v>
      </c>
      <c r="G6" s="98">
        <v>5.085</v>
      </c>
      <c r="H6" s="99" t="s">
        <v>472</v>
      </c>
      <c r="I6" s="100">
        <v>4.25</v>
      </c>
      <c r="J6" s="100">
        <v>5.99</v>
      </c>
    </row>
    <row r="7" spans="1:10" s="13" customFormat="1" ht="18" customHeight="1" x14ac:dyDescent="0.25">
      <c r="A7" s="250"/>
      <c r="B7" s="4" t="s">
        <v>10</v>
      </c>
      <c r="C7" s="98">
        <v>5.0612499999999994</v>
      </c>
      <c r="D7" s="99" t="s">
        <v>473</v>
      </c>
      <c r="E7" s="100">
        <v>3.85</v>
      </c>
      <c r="F7" s="100">
        <v>6.11</v>
      </c>
      <c r="G7" s="98">
        <v>5.0525000000000002</v>
      </c>
      <c r="H7" s="99" t="s">
        <v>474</v>
      </c>
      <c r="I7" s="100">
        <v>3.86</v>
      </c>
      <c r="J7" s="100">
        <v>6.1</v>
      </c>
    </row>
    <row r="8" spans="1:10" s="13" customFormat="1" ht="18" customHeight="1" x14ac:dyDescent="0.25">
      <c r="A8" s="250"/>
      <c r="B8" s="4" t="s">
        <v>12</v>
      </c>
      <c r="C8" s="98">
        <v>4.7562499999999996</v>
      </c>
      <c r="D8" s="99" t="s">
        <v>475</v>
      </c>
      <c r="E8" s="100">
        <v>4.43</v>
      </c>
      <c r="F8" s="100">
        <v>5.08</v>
      </c>
      <c r="G8" s="98">
        <v>4.7374999999999998</v>
      </c>
      <c r="H8" s="99" t="s">
        <v>476</v>
      </c>
      <c r="I8" s="100">
        <v>4.2699999999999996</v>
      </c>
      <c r="J8" s="100">
        <v>5.21</v>
      </c>
    </row>
    <row r="9" spans="1:10" s="13" customFormat="1" ht="18" customHeight="1" x14ac:dyDescent="0.25">
      <c r="A9" s="251"/>
      <c r="B9" s="8" t="s">
        <v>1</v>
      </c>
      <c r="C9" s="101">
        <v>4.8040000000000003</v>
      </c>
      <c r="D9" s="102" t="s">
        <v>122</v>
      </c>
      <c r="E9" s="103">
        <v>3.31</v>
      </c>
      <c r="F9" s="103">
        <v>6.54</v>
      </c>
      <c r="G9" s="101">
        <v>4.7694999999999999</v>
      </c>
      <c r="H9" s="102" t="s">
        <v>121</v>
      </c>
      <c r="I9" s="103">
        <v>3.3</v>
      </c>
      <c r="J9" s="103">
        <v>6.23</v>
      </c>
    </row>
    <row r="10" spans="1:10" s="13" customFormat="1" ht="18" customHeight="1" x14ac:dyDescent="0.25">
      <c r="A10" s="249" t="s">
        <v>15</v>
      </c>
      <c r="B10" s="4" t="s">
        <v>7</v>
      </c>
      <c r="C10" s="98">
        <v>5.2112499999999997</v>
      </c>
      <c r="D10" s="99" t="s">
        <v>477</v>
      </c>
      <c r="E10" s="100">
        <v>4.3899999999999997</v>
      </c>
      <c r="F10" s="100">
        <v>6.07</v>
      </c>
      <c r="G10" s="98">
        <v>5.1962499999999991</v>
      </c>
      <c r="H10" s="99" t="s">
        <v>472</v>
      </c>
      <c r="I10" s="100">
        <v>4.4000000000000004</v>
      </c>
      <c r="J10" s="100">
        <v>6.13</v>
      </c>
    </row>
    <row r="11" spans="1:10" s="13" customFormat="1" ht="18" customHeight="1" x14ac:dyDescent="0.25">
      <c r="A11" s="250"/>
      <c r="B11" s="4" t="s">
        <v>8</v>
      </c>
      <c r="C11" s="98">
        <v>5.0337500000000004</v>
      </c>
      <c r="D11" s="99" t="s">
        <v>478</v>
      </c>
      <c r="E11" s="100">
        <v>4.12</v>
      </c>
      <c r="F11" s="100">
        <v>6.72</v>
      </c>
      <c r="G11" s="98">
        <v>5.0637499999999998</v>
      </c>
      <c r="H11" s="99" t="s">
        <v>474</v>
      </c>
      <c r="I11" s="100">
        <v>4.1399999999999997</v>
      </c>
      <c r="J11" s="100">
        <v>6.68</v>
      </c>
    </row>
    <row r="12" spans="1:10" s="13" customFormat="1" ht="18" customHeight="1" x14ac:dyDescent="0.25">
      <c r="A12" s="250"/>
      <c r="B12" s="4" t="s">
        <v>9</v>
      </c>
      <c r="C12" s="98">
        <v>5.08</v>
      </c>
      <c r="D12" s="99" t="s">
        <v>105</v>
      </c>
      <c r="E12" s="100">
        <v>4.76</v>
      </c>
      <c r="F12" s="100">
        <v>5.3</v>
      </c>
      <c r="G12" s="98">
        <v>5.1087499999999997</v>
      </c>
      <c r="H12" s="99" t="s">
        <v>120</v>
      </c>
      <c r="I12" s="100">
        <v>4.8099999999999996</v>
      </c>
      <c r="J12" s="100">
        <v>5.61</v>
      </c>
    </row>
    <row r="13" spans="1:10" s="13" customFormat="1" ht="18" customHeight="1" x14ac:dyDescent="0.25">
      <c r="A13" s="250"/>
      <c r="B13" s="4" t="s">
        <v>10</v>
      </c>
      <c r="C13" s="98">
        <v>4.9874999999999998</v>
      </c>
      <c r="D13" s="99" t="s">
        <v>125</v>
      </c>
      <c r="E13" s="100">
        <v>4.53</v>
      </c>
      <c r="F13" s="100">
        <v>5.35</v>
      </c>
      <c r="G13" s="98">
        <v>4.9574999999999996</v>
      </c>
      <c r="H13" s="99" t="s">
        <v>479</v>
      </c>
      <c r="I13" s="100">
        <v>4.42</v>
      </c>
      <c r="J13" s="100">
        <v>5.46</v>
      </c>
    </row>
    <row r="14" spans="1:10" s="13" customFormat="1" ht="18" customHeight="1" x14ac:dyDescent="0.25">
      <c r="A14" s="250"/>
      <c r="B14" s="4" t="s">
        <v>12</v>
      </c>
      <c r="C14" s="98">
        <v>4.392500000000001</v>
      </c>
      <c r="D14" s="99" t="s">
        <v>480</v>
      </c>
      <c r="E14" s="100">
        <v>3.92</v>
      </c>
      <c r="F14" s="100">
        <v>4.99</v>
      </c>
      <c r="G14" s="98">
        <v>4.3187499999999996</v>
      </c>
      <c r="H14" s="99" t="s">
        <v>481</v>
      </c>
      <c r="I14" s="100">
        <v>3.65</v>
      </c>
      <c r="J14" s="100">
        <v>4.8</v>
      </c>
    </row>
    <row r="15" spans="1:10" s="13" customFormat="1" ht="18" customHeight="1" x14ac:dyDescent="0.25">
      <c r="A15" s="251"/>
      <c r="B15" s="8" t="s">
        <v>1</v>
      </c>
      <c r="C15" s="101">
        <v>4.9409999999999989</v>
      </c>
      <c r="D15" s="102" t="s">
        <v>482</v>
      </c>
      <c r="E15" s="103">
        <v>3.92</v>
      </c>
      <c r="F15" s="103">
        <v>6.72</v>
      </c>
      <c r="G15" s="101">
        <v>4.9290000000000003</v>
      </c>
      <c r="H15" s="102" t="s">
        <v>123</v>
      </c>
      <c r="I15" s="103">
        <v>3.65</v>
      </c>
      <c r="J15" s="103">
        <v>6.68</v>
      </c>
    </row>
    <row r="16" spans="1:10" s="13" customFormat="1" ht="18" customHeight="1" x14ac:dyDescent="0.25">
      <c r="A16" s="249" t="s">
        <v>18</v>
      </c>
      <c r="B16" s="4" t="s">
        <v>7</v>
      </c>
      <c r="C16" s="98">
        <v>4.7487499999999994</v>
      </c>
      <c r="D16" s="99" t="s">
        <v>118</v>
      </c>
      <c r="E16" s="100">
        <v>4.45</v>
      </c>
      <c r="F16" s="100">
        <v>5.14</v>
      </c>
      <c r="G16" s="98">
        <v>4.93</v>
      </c>
      <c r="H16" s="99" t="s">
        <v>121</v>
      </c>
      <c r="I16" s="100">
        <v>4.3099999999999996</v>
      </c>
      <c r="J16" s="100">
        <v>5.43</v>
      </c>
    </row>
    <row r="17" spans="1:10" s="13" customFormat="1" ht="18" customHeight="1" x14ac:dyDescent="0.25">
      <c r="A17" s="250"/>
      <c r="B17" s="4" t="s">
        <v>8</v>
      </c>
      <c r="C17" s="98">
        <v>4.7937500000000002</v>
      </c>
      <c r="D17" s="99" t="s">
        <v>483</v>
      </c>
      <c r="E17" s="100">
        <v>3.9</v>
      </c>
      <c r="F17" s="100">
        <v>5.3</v>
      </c>
      <c r="G17" s="98">
        <v>4.9249999999999998</v>
      </c>
      <c r="H17" s="99" t="s">
        <v>484</v>
      </c>
      <c r="I17" s="100">
        <v>3.9</v>
      </c>
      <c r="J17" s="100">
        <v>5.76</v>
      </c>
    </row>
    <row r="18" spans="1:10" s="13" customFormat="1" ht="18" customHeight="1" x14ac:dyDescent="0.25">
      <c r="A18" s="250"/>
      <c r="B18" s="4" t="s">
        <v>9</v>
      </c>
      <c r="C18" s="98">
        <v>4.69625</v>
      </c>
      <c r="D18" s="99" t="s">
        <v>124</v>
      </c>
      <c r="E18" s="100">
        <v>3.98</v>
      </c>
      <c r="F18" s="100">
        <v>5.08</v>
      </c>
      <c r="G18" s="98">
        <v>4.5962499999999995</v>
      </c>
      <c r="H18" s="99" t="s">
        <v>481</v>
      </c>
      <c r="I18" s="100">
        <v>3.84</v>
      </c>
      <c r="J18" s="100">
        <v>5.01</v>
      </c>
    </row>
    <row r="19" spans="1:10" s="13" customFormat="1" ht="18" customHeight="1" x14ac:dyDescent="0.25">
      <c r="A19" s="250"/>
      <c r="B19" s="4" t="s">
        <v>10</v>
      </c>
      <c r="C19" s="98">
        <v>5.1342857142857143</v>
      </c>
      <c r="D19" s="99" t="s">
        <v>485</v>
      </c>
      <c r="E19" s="100">
        <v>4.51</v>
      </c>
      <c r="F19" s="100">
        <v>5.65</v>
      </c>
      <c r="G19" s="98">
        <v>5.1587500000000004</v>
      </c>
      <c r="H19" s="99" t="s">
        <v>486</v>
      </c>
      <c r="I19" s="100">
        <v>4.41</v>
      </c>
      <c r="J19" s="100">
        <v>5.7</v>
      </c>
    </row>
    <row r="20" spans="1:10" s="13" customFormat="1" ht="18" customHeight="1" x14ac:dyDescent="0.25">
      <c r="A20" s="250"/>
      <c r="B20" s="4" t="s">
        <v>12</v>
      </c>
      <c r="C20" s="98">
        <v>4.8462500000000004</v>
      </c>
      <c r="D20" s="99" t="s">
        <v>487</v>
      </c>
      <c r="E20" s="100">
        <v>3.51</v>
      </c>
      <c r="F20" s="100">
        <v>6.73</v>
      </c>
      <c r="G20" s="98">
        <v>4.6599999999999993</v>
      </c>
      <c r="H20" s="99" t="s">
        <v>488</v>
      </c>
      <c r="I20" s="100">
        <v>3.55</v>
      </c>
      <c r="J20" s="100">
        <v>5.74</v>
      </c>
    </row>
    <row r="21" spans="1:10" s="13" customFormat="1" ht="18" customHeight="1" x14ac:dyDescent="0.25">
      <c r="A21" s="251"/>
      <c r="B21" s="8" t="s">
        <v>1</v>
      </c>
      <c r="C21" s="101">
        <v>4.8364102564102565</v>
      </c>
      <c r="D21" s="102" t="s">
        <v>119</v>
      </c>
      <c r="E21" s="103">
        <v>3.51</v>
      </c>
      <c r="F21" s="103">
        <v>6.73</v>
      </c>
      <c r="G21" s="101">
        <v>4.854000000000001</v>
      </c>
      <c r="H21" s="102" t="s">
        <v>123</v>
      </c>
      <c r="I21" s="103">
        <v>3.55</v>
      </c>
      <c r="J21" s="103">
        <v>5.76</v>
      </c>
    </row>
    <row r="22" spans="1:10" s="13" customFormat="1" ht="18" customHeight="1" x14ac:dyDescent="0.25">
      <c r="A22" s="249" t="s">
        <v>22</v>
      </c>
      <c r="B22" s="4" t="s">
        <v>7</v>
      </c>
      <c r="C22" s="98">
        <v>4.5575000000000001</v>
      </c>
      <c r="D22" s="99" t="s">
        <v>468</v>
      </c>
      <c r="E22" s="100">
        <v>3.43</v>
      </c>
      <c r="F22" s="100">
        <v>5.93</v>
      </c>
      <c r="G22" s="98">
        <v>4.46</v>
      </c>
      <c r="H22" s="99" t="s">
        <v>489</v>
      </c>
      <c r="I22" s="100">
        <v>2.98</v>
      </c>
      <c r="J22" s="100">
        <v>5.97</v>
      </c>
    </row>
    <row r="23" spans="1:10" s="13" customFormat="1" ht="18" customHeight="1" x14ac:dyDescent="0.25">
      <c r="A23" s="250"/>
      <c r="B23" s="4" t="s">
        <v>8</v>
      </c>
      <c r="C23" s="98">
        <v>5.3874999999999993</v>
      </c>
      <c r="D23" s="99" t="s">
        <v>490</v>
      </c>
      <c r="E23" s="100">
        <v>3.61</v>
      </c>
      <c r="F23" s="100">
        <v>6.91</v>
      </c>
      <c r="G23" s="98">
        <v>5.2387499999999996</v>
      </c>
      <c r="H23" s="99" t="s">
        <v>491</v>
      </c>
      <c r="I23" s="100">
        <v>3.88</v>
      </c>
      <c r="J23" s="100">
        <v>6.79</v>
      </c>
    </row>
    <row r="24" spans="1:10" s="13" customFormat="1" ht="18" customHeight="1" x14ac:dyDescent="0.25">
      <c r="A24" s="250"/>
      <c r="B24" s="4" t="s">
        <v>9</v>
      </c>
      <c r="C24" s="98">
        <v>5.6750000000000007</v>
      </c>
      <c r="D24" s="99" t="s">
        <v>492</v>
      </c>
      <c r="E24" s="100">
        <v>4.16</v>
      </c>
      <c r="F24" s="100">
        <v>6.91</v>
      </c>
      <c r="G24" s="98">
        <v>5.4762499999999994</v>
      </c>
      <c r="H24" s="99" t="s">
        <v>493</v>
      </c>
      <c r="I24" s="100">
        <v>4.71</v>
      </c>
      <c r="J24" s="100">
        <v>6.27</v>
      </c>
    </row>
    <row r="25" spans="1:10" s="13" customFormat="1" ht="18" customHeight="1" x14ac:dyDescent="0.25">
      <c r="A25" s="250"/>
      <c r="B25" s="4" t="s">
        <v>10</v>
      </c>
      <c r="C25" s="98">
        <v>5.8674999999999997</v>
      </c>
      <c r="D25" s="99" t="s">
        <v>494</v>
      </c>
      <c r="E25" s="100">
        <v>5</v>
      </c>
      <c r="F25" s="100">
        <v>6.68</v>
      </c>
      <c r="G25" s="98">
        <v>5.6637499999999994</v>
      </c>
      <c r="H25" s="99" t="s">
        <v>495</v>
      </c>
      <c r="I25" s="100">
        <v>4.8600000000000003</v>
      </c>
      <c r="J25" s="100">
        <v>6.53</v>
      </c>
    </row>
    <row r="26" spans="1:10" s="13" customFormat="1" ht="18" customHeight="1" x14ac:dyDescent="0.25">
      <c r="A26" s="250"/>
      <c r="B26" s="4" t="s">
        <v>12</v>
      </c>
      <c r="C26" s="98">
        <v>5.1937500000000005</v>
      </c>
      <c r="D26" s="99" t="s">
        <v>105</v>
      </c>
      <c r="E26" s="100">
        <v>4.9000000000000004</v>
      </c>
      <c r="F26" s="100">
        <v>5.46</v>
      </c>
      <c r="G26" s="98">
        <v>5.1725000000000003</v>
      </c>
      <c r="H26" s="99" t="s">
        <v>496</v>
      </c>
      <c r="I26" s="100">
        <v>4.76</v>
      </c>
      <c r="J26" s="100">
        <v>5.47</v>
      </c>
    </row>
    <row r="27" spans="1:10" s="13" customFormat="1" ht="18" customHeight="1" x14ac:dyDescent="0.25">
      <c r="A27" s="251"/>
      <c r="B27" s="8" t="s">
        <v>1</v>
      </c>
      <c r="C27" s="101">
        <v>5.3362500000000006</v>
      </c>
      <c r="D27" s="102" t="s">
        <v>497</v>
      </c>
      <c r="E27" s="103">
        <v>3.43</v>
      </c>
      <c r="F27" s="103">
        <v>6.91</v>
      </c>
      <c r="G27" s="101">
        <v>5.2022499999999976</v>
      </c>
      <c r="H27" s="102" t="s">
        <v>476</v>
      </c>
      <c r="I27" s="103">
        <v>2.98</v>
      </c>
      <c r="J27" s="103">
        <v>6.79</v>
      </c>
    </row>
    <row r="28" spans="1:10" ht="15.75" x14ac:dyDescent="0.25">
      <c r="G28" s="23"/>
      <c r="H28" s="23"/>
      <c r="I28" s="23"/>
      <c r="J28" s="23"/>
    </row>
    <row r="29" spans="1:10" ht="15.75" x14ac:dyDescent="0.25">
      <c r="G29" s="23"/>
      <c r="H29" s="23"/>
      <c r="I29" s="23"/>
      <c r="J29" s="23"/>
    </row>
    <row r="30" spans="1:10" ht="15.75" x14ac:dyDescent="0.25">
      <c r="G30" s="23"/>
      <c r="H30" s="23"/>
      <c r="I30" s="23"/>
      <c r="J30" s="23"/>
    </row>
    <row r="31" spans="1:10" ht="15.75" x14ac:dyDescent="0.25">
      <c r="G31" s="23"/>
      <c r="H31" s="23"/>
      <c r="I31" s="23"/>
      <c r="J31" s="23"/>
    </row>
    <row r="32" spans="1:10" ht="15.75" x14ac:dyDescent="0.25">
      <c r="G32" s="23"/>
      <c r="H32" s="23"/>
      <c r="I32" s="23"/>
      <c r="J32" s="23"/>
    </row>
    <row r="33" spans="7:10" ht="15.75" x14ac:dyDescent="0.25">
      <c r="G33" s="23"/>
      <c r="H33" s="23"/>
      <c r="I33" s="23"/>
      <c r="J33" s="23"/>
    </row>
    <row r="34" spans="7:10" ht="15.75" x14ac:dyDescent="0.25">
      <c r="G34" s="23"/>
      <c r="H34" s="23"/>
      <c r="I34" s="23"/>
      <c r="J34" s="23"/>
    </row>
    <row r="35" spans="7:10" ht="15.75" x14ac:dyDescent="0.25">
      <c r="G35" s="23"/>
      <c r="H35" s="23"/>
      <c r="I35" s="23"/>
      <c r="J35" s="23"/>
    </row>
  </sheetData>
  <customSheetViews>
    <customSheetView guid="{47446656-4427-4713-84F1-369842C9B919}" showPageBreaks="1" printArea="1" view="pageBreakPreview">
      <selection activeCell="B1" sqref="A1:J1"/>
      <pageMargins left="0.7" right="0.7" top="0.75" bottom="0.75" header="0.3" footer="0.3"/>
      <printOptions horizontalCentered="1"/>
      <pageSetup orientation="landscape" r:id="rId1"/>
    </customSheetView>
    <customSheetView guid="{899A0855-1E4C-4ABA-ACAE-00009733593A}" showPageBreaks="1" printArea="1" view="pageBreakPreview">
      <selection activeCell="L5" sqref="L5:L7"/>
      <pageMargins left="0.7" right="0.7" top="0.75" bottom="0.75" header="0.3" footer="0.3"/>
      <printOptions horizontalCentered="1"/>
      <pageSetup orientation="landscape" r:id="rId2"/>
    </customSheetView>
  </customSheetViews>
  <mergeCells count="11">
    <mergeCell ref="A10:A15"/>
    <mergeCell ref="A16:A21"/>
    <mergeCell ref="A22:A27"/>
    <mergeCell ref="B1:J1"/>
    <mergeCell ref="A2:A3"/>
    <mergeCell ref="B2:B3"/>
    <mergeCell ref="C2:F2"/>
    <mergeCell ref="G2:J2"/>
    <mergeCell ref="A4:A9"/>
    <mergeCell ref="G3:H3"/>
    <mergeCell ref="C3:D3"/>
  </mergeCells>
  <printOptions horizontalCentered="1"/>
  <pageMargins left="0.7" right="0.7" top="0.75" bottom="0.75" header="0.3" footer="0.3"/>
  <pageSetup orientation="landscape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view="pageBreakPreview" zoomScale="130" zoomScaleNormal="100" zoomScaleSheetLayoutView="130" workbookViewId="0"/>
  </sheetViews>
  <sheetFormatPr defaultRowHeight="12.75" x14ac:dyDescent="0.2"/>
  <cols>
    <col min="1" max="1" width="13.42578125" style="2" customWidth="1"/>
    <col min="2" max="2" width="10.7109375" style="2" customWidth="1"/>
    <col min="3" max="4" width="8.28515625" style="2" customWidth="1"/>
    <col min="5" max="6" width="7.7109375" style="2" customWidth="1"/>
    <col min="7" max="8" width="8.28515625" style="2" customWidth="1"/>
    <col min="9" max="10" width="7.7109375" style="2" customWidth="1"/>
    <col min="11" max="256" width="9.140625" style="2"/>
    <col min="257" max="257" width="13.7109375" style="2" customWidth="1"/>
    <col min="258" max="258" width="10.7109375" style="2" customWidth="1"/>
    <col min="259" max="260" width="8.28515625" style="2" customWidth="1"/>
    <col min="261" max="262" width="10.7109375" style="2" customWidth="1"/>
    <col min="263" max="264" width="8.28515625" style="2" customWidth="1"/>
    <col min="265" max="266" width="10.7109375" style="2" customWidth="1"/>
    <col min="267" max="512" width="9.140625" style="2"/>
    <col min="513" max="513" width="13.7109375" style="2" customWidth="1"/>
    <col min="514" max="514" width="10.7109375" style="2" customWidth="1"/>
    <col min="515" max="516" width="8.28515625" style="2" customWidth="1"/>
    <col min="517" max="518" width="10.7109375" style="2" customWidth="1"/>
    <col min="519" max="520" width="8.28515625" style="2" customWidth="1"/>
    <col min="521" max="522" width="10.7109375" style="2" customWidth="1"/>
    <col min="523" max="768" width="9.140625" style="2"/>
    <col min="769" max="769" width="13.7109375" style="2" customWidth="1"/>
    <col min="770" max="770" width="10.7109375" style="2" customWidth="1"/>
    <col min="771" max="772" width="8.28515625" style="2" customWidth="1"/>
    <col min="773" max="774" width="10.7109375" style="2" customWidth="1"/>
    <col min="775" max="776" width="8.28515625" style="2" customWidth="1"/>
    <col min="777" max="778" width="10.7109375" style="2" customWidth="1"/>
    <col min="779" max="1024" width="9.140625" style="2"/>
    <col min="1025" max="1025" width="13.7109375" style="2" customWidth="1"/>
    <col min="1026" max="1026" width="10.7109375" style="2" customWidth="1"/>
    <col min="1027" max="1028" width="8.28515625" style="2" customWidth="1"/>
    <col min="1029" max="1030" width="10.7109375" style="2" customWidth="1"/>
    <col min="1031" max="1032" width="8.28515625" style="2" customWidth="1"/>
    <col min="1033" max="1034" width="10.7109375" style="2" customWidth="1"/>
    <col min="1035" max="1280" width="9.140625" style="2"/>
    <col min="1281" max="1281" width="13.7109375" style="2" customWidth="1"/>
    <col min="1282" max="1282" width="10.7109375" style="2" customWidth="1"/>
    <col min="1283" max="1284" width="8.28515625" style="2" customWidth="1"/>
    <col min="1285" max="1286" width="10.7109375" style="2" customWidth="1"/>
    <col min="1287" max="1288" width="8.28515625" style="2" customWidth="1"/>
    <col min="1289" max="1290" width="10.7109375" style="2" customWidth="1"/>
    <col min="1291" max="1536" width="9.140625" style="2"/>
    <col min="1537" max="1537" width="13.7109375" style="2" customWidth="1"/>
    <col min="1538" max="1538" width="10.7109375" style="2" customWidth="1"/>
    <col min="1539" max="1540" width="8.28515625" style="2" customWidth="1"/>
    <col min="1541" max="1542" width="10.7109375" style="2" customWidth="1"/>
    <col min="1543" max="1544" width="8.28515625" style="2" customWidth="1"/>
    <col min="1545" max="1546" width="10.7109375" style="2" customWidth="1"/>
    <col min="1547" max="1792" width="9.140625" style="2"/>
    <col min="1793" max="1793" width="13.7109375" style="2" customWidth="1"/>
    <col min="1794" max="1794" width="10.7109375" style="2" customWidth="1"/>
    <col min="1795" max="1796" width="8.28515625" style="2" customWidth="1"/>
    <col min="1797" max="1798" width="10.7109375" style="2" customWidth="1"/>
    <col min="1799" max="1800" width="8.28515625" style="2" customWidth="1"/>
    <col min="1801" max="1802" width="10.7109375" style="2" customWidth="1"/>
    <col min="1803" max="2048" width="9.140625" style="2"/>
    <col min="2049" max="2049" width="13.7109375" style="2" customWidth="1"/>
    <col min="2050" max="2050" width="10.7109375" style="2" customWidth="1"/>
    <col min="2051" max="2052" width="8.28515625" style="2" customWidth="1"/>
    <col min="2053" max="2054" width="10.7109375" style="2" customWidth="1"/>
    <col min="2055" max="2056" width="8.28515625" style="2" customWidth="1"/>
    <col min="2057" max="2058" width="10.7109375" style="2" customWidth="1"/>
    <col min="2059" max="2304" width="9.140625" style="2"/>
    <col min="2305" max="2305" width="13.7109375" style="2" customWidth="1"/>
    <col min="2306" max="2306" width="10.7109375" style="2" customWidth="1"/>
    <col min="2307" max="2308" width="8.28515625" style="2" customWidth="1"/>
    <col min="2309" max="2310" width="10.7109375" style="2" customWidth="1"/>
    <col min="2311" max="2312" width="8.28515625" style="2" customWidth="1"/>
    <col min="2313" max="2314" width="10.7109375" style="2" customWidth="1"/>
    <col min="2315" max="2560" width="9.140625" style="2"/>
    <col min="2561" max="2561" width="13.7109375" style="2" customWidth="1"/>
    <col min="2562" max="2562" width="10.7109375" style="2" customWidth="1"/>
    <col min="2563" max="2564" width="8.28515625" style="2" customWidth="1"/>
    <col min="2565" max="2566" width="10.7109375" style="2" customWidth="1"/>
    <col min="2567" max="2568" width="8.28515625" style="2" customWidth="1"/>
    <col min="2569" max="2570" width="10.7109375" style="2" customWidth="1"/>
    <col min="2571" max="2816" width="9.140625" style="2"/>
    <col min="2817" max="2817" width="13.7109375" style="2" customWidth="1"/>
    <col min="2818" max="2818" width="10.7109375" style="2" customWidth="1"/>
    <col min="2819" max="2820" width="8.28515625" style="2" customWidth="1"/>
    <col min="2821" max="2822" width="10.7109375" style="2" customWidth="1"/>
    <col min="2823" max="2824" width="8.28515625" style="2" customWidth="1"/>
    <col min="2825" max="2826" width="10.7109375" style="2" customWidth="1"/>
    <col min="2827" max="3072" width="9.140625" style="2"/>
    <col min="3073" max="3073" width="13.7109375" style="2" customWidth="1"/>
    <col min="3074" max="3074" width="10.7109375" style="2" customWidth="1"/>
    <col min="3075" max="3076" width="8.28515625" style="2" customWidth="1"/>
    <col min="3077" max="3078" width="10.7109375" style="2" customWidth="1"/>
    <col min="3079" max="3080" width="8.28515625" style="2" customWidth="1"/>
    <col min="3081" max="3082" width="10.7109375" style="2" customWidth="1"/>
    <col min="3083" max="3328" width="9.140625" style="2"/>
    <col min="3329" max="3329" width="13.7109375" style="2" customWidth="1"/>
    <col min="3330" max="3330" width="10.7109375" style="2" customWidth="1"/>
    <col min="3331" max="3332" width="8.28515625" style="2" customWidth="1"/>
    <col min="3333" max="3334" width="10.7109375" style="2" customWidth="1"/>
    <col min="3335" max="3336" width="8.28515625" style="2" customWidth="1"/>
    <col min="3337" max="3338" width="10.7109375" style="2" customWidth="1"/>
    <col min="3339" max="3584" width="9.140625" style="2"/>
    <col min="3585" max="3585" width="13.7109375" style="2" customWidth="1"/>
    <col min="3586" max="3586" width="10.7109375" style="2" customWidth="1"/>
    <col min="3587" max="3588" width="8.28515625" style="2" customWidth="1"/>
    <col min="3589" max="3590" width="10.7109375" style="2" customWidth="1"/>
    <col min="3591" max="3592" width="8.28515625" style="2" customWidth="1"/>
    <col min="3593" max="3594" width="10.7109375" style="2" customWidth="1"/>
    <col min="3595" max="3840" width="9.140625" style="2"/>
    <col min="3841" max="3841" width="13.7109375" style="2" customWidth="1"/>
    <col min="3842" max="3842" width="10.7109375" style="2" customWidth="1"/>
    <col min="3843" max="3844" width="8.28515625" style="2" customWidth="1"/>
    <col min="3845" max="3846" width="10.7109375" style="2" customWidth="1"/>
    <col min="3847" max="3848" width="8.28515625" style="2" customWidth="1"/>
    <col min="3849" max="3850" width="10.7109375" style="2" customWidth="1"/>
    <col min="3851" max="4096" width="9.140625" style="2"/>
    <col min="4097" max="4097" width="13.7109375" style="2" customWidth="1"/>
    <col min="4098" max="4098" width="10.7109375" style="2" customWidth="1"/>
    <col min="4099" max="4100" width="8.28515625" style="2" customWidth="1"/>
    <col min="4101" max="4102" width="10.7109375" style="2" customWidth="1"/>
    <col min="4103" max="4104" width="8.28515625" style="2" customWidth="1"/>
    <col min="4105" max="4106" width="10.7109375" style="2" customWidth="1"/>
    <col min="4107" max="4352" width="9.140625" style="2"/>
    <col min="4353" max="4353" width="13.7109375" style="2" customWidth="1"/>
    <col min="4354" max="4354" width="10.7109375" style="2" customWidth="1"/>
    <col min="4355" max="4356" width="8.28515625" style="2" customWidth="1"/>
    <col min="4357" max="4358" width="10.7109375" style="2" customWidth="1"/>
    <col min="4359" max="4360" width="8.28515625" style="2" customWidth="1"/>
    <col min="4361" max="4362" width="10.7109375" style="2" customWidth="1"/>
    <col min="4363" max="4608" width="9.140625" style="2"/>
    <col min="4609" max="4609" width="13.7109375" style="2" customWidth="1"/>
    <col min="4610" max="4610" width="10.7109375" style="2" customWidth="1"/>
    <col min="4611" max="4612" width="8.28515625" style="2" customWidth="1"/>
    <col min="4613" max="4614" width="10.7109375" style="2" customWidth="1"/>
    <col min="4615" max="4616" width="8.28515625" style="2" customWidth="1"/>
    <col min="4617" max="4618" width="10.7109375" style="2" customWidth="1"/>
    <col min="4619" max="4864" width="9.140625" style="2"/>
    <col min="4865" max="4865" width="13.7109375" style="2" customWidth="1"/>
    <col min="4866" max="4866" width="10.7109375" style="2" customWidth="1"/>
    <col min="4867" max="4868" width="8.28515625" style="2" customWidth="1"/>
    <col min="4869" max="4870" width="10.7109375" style="2" customWidth="1"/>
    <col min="4871" max="4872" width="8.28515625" style="2" customWidth="1"/>
    <col min="4873" max="4874" width="10.7109375" style="2" customWidth="1"/>
    <col min="4875" max="5120" width="9.140625" style="2"/>
    <col min="5121" max="5121" width="13.7109375" style="2" customWidth="1"/>
    <col min="5122" max="5122" width="10.7109375" style="2" customWidth="1"/>
    <col min="5123" max="5124" width="8.28515625" style="2" customWidth="1"/>
    <col min="5125" max="5126" width="10.7109375" style="2" customWidth="1"/>
    <col min="5127" max="5128" width="8.28515625" style="2" customWidth="1"/>
    <col min="5129" max="5130" width="10.7109375" style="2" customWidth="1"/>
    <col min="5131" max="5376" width="9.140625" style="2"/>
    <col min="5377" max="5377" width="13.7109375" style="2" customWidth="1"/>
    <col min="5378" max="5378" width="10.7109375" style="2" customWidth="1"/>
    <col min="5379" max="5380" width="8.28515625" style="2" customWidth="1"/>
    <col min="5381" max="5382" width="10.7109375" style="2" customWidth="1"/>
    <col min="5383" max="5384" width="8.28515625" style="2" customWidth="1"/>
    <col min="5385" max="5386" width="10.7109375" style="2" customWidth="1"/>
    <col min="5387" max="5632" width="9.140625" style="2"/>
    <col min="5633" max="5633" width="13.7109375" style="2" customWidth="1"/>
    <col min="5634" max="5634" width="10.7109375" style="2" customWidth="1"/>
    <col min="5635" max="5636" width="8.28515625" style="2" customWidth="1"/>
    <col min="5637" max="5638" width="10.7109375" style="2" customWidth="1"/>
    <col min="5639" max="5640" width="8.28515625" style="2" customWidth="1"/>
    <col min="5641" max="5642" width="10.7109375" style="2" customWidth="1"/>
    <col min="5643" max="5888" width="9.140625" style="2"/>
    <col min="5889" max="5889" width="13.7109375" style="2" customWidth="1"/>
    <col min="5890" max="5890" width="10.7109375" style="2" customWidth="1"/>
    <col min="5891" max="5892" width="8.28515625" style="2" customWidth="1"/>
    <col min="5893" max="5894" width="10.7109375" style="2" customWidth="1"/>
    <col min="5895" max="5896" width="8.28515625" style="2" customWidth="1"/>
    <col min="5897" max="5898" width="10.7109375" style="2" customWidth="1"/>
    <col min="5899" max="6144" width="9.140625" style="2"/>
    <col min="6145" max="6145" width="13.7109375" style="2" customWidth="1"/>
    <col min="6146" max="6146" width="10.7109375" style="2" customWidth="1"/>
    <col min="6147" max="6148" width="8.28515625" style="2" customWidth="1"/>
    <col min="6149" max="6150" width="10.7109375" style="2" customWidth="1"/>
    <col min="6151" max="6152" width="8.28515625" style="2" customWidth="1"/>
    <col min="6153" max="6154" width="10.7109375" style="2" customWidth="1"/>
    <col min="6155" max="6400" width="9.140625" style="2"/>
    <col min="6401" max="6401" width="13.7109375" style="2" customWidth="1"/>
    <col min="6402" max="6402" width="10.7109375" style="2" customWidth="1"/>
    <col min="6403" max="6404" width="8.28515625" style="2" customWidth="1"/>
    <col min="6405" max="6406" width="10.7109375" style="2" customWidth="1"/>
    <col min="6407" max="6408" width="8.28515625" style="2" customWidth="1"/>
    <col min="6409" max="6410" width="10.7109375" style="2" customWidth="1"/>
    <col min="6411" max="6656" width="9.140625" style="2"/>
    <col min="6657" max="6657" width="13.7109375" style="2" customWidth="1"/>
    <col min="6658" max="6658" width="10.7109375" style="2" customWidth="1"/>
    <col min="6659" max="6660" width="8.28515625" style="2" customWidth="1"/>
    <col min="6661" max="6662" width="10.7109375" style="2" customWidth="1"/>
    <col min="6663" max="6664" width="8.28515625" style="2" customWidth="1"/>
    <col min="6665" max="6666" width="10.7109375" style="2" customWidth="1"/>
    <col min="6667" max="6912" width="9.140625" style="2"/>
    <col min="6913" max="6913" width="13.7109375" style="2" customWidth="1"/>
    <col min="6914" max="6914" width="10.7109375" style="2" customWidth="1"/>
    <col min="6915" max="6916" width="8.28515625" style="2" customWidth="1"/>
    <col min="6917" max="6918" width="10.7109375" style="2" customWidth="1"/>
    <col min="6919" max="6920" width="8.28515625" style="2" customWidth="1"/>
    <col min="6921" max="6922" width="10.7109375" style="2" customWidth="1"/>
    <col min="6923" max="7168" width="9.140625" style="2"/>
    <col min="7169" max="7169" width="13.7109375" style="2" customWidth="1"/>
    <col min="7170" max="7170" width="10.7109375" style="2" customWidth="1"/>
    <col min="7171" max="7172" width="8.28515625" style="2" customWidth="1"/>
    <col min="7173" max="7174" width="10.7109375" style="2" customWidth="1"/>
    <col min="7175" max="7176" width="8.28515625" style="2" customWidth="1"/>
    <col min="7177" max="7178" width="10.7109375" style="2" customWidth="1"/>
    <col min="7179" max="7424" width="9.140625" style="2"/>
    <col min="7425" max="7425" width="13.7109375" style="2" customWidth="1"/>
    <col min="7426" max="7426" width="10.7109375" style="2" customWidth="1"/>
    <col min="7427" max="7428" width="8.28515625" style="2" customWidth="1"/>
    <col min="7429" max="7430" width="10.7109375" style="2" customWidth="1"/>
    <col min="7431" max="7432" width="8.28515625" style="2" customWidth="1"/>
    <col min="7433" max="7434" width="10.7109375" style="2" customWidth="1"/>
    <col min="7435" max="7680" width="9.140625" style="2"/>
    <col min="7681" max="7681" width="13.7109375" style="2" customWidth="1"/>
    <col min="7682" max="7682" width="10.7109375" style="2" customWidth="1"/>
    <col min="7683" max="7684" width="8.28515625" style="2" customWidth="1"/>
    <col min="7685" max="7686" width="10.7109375" style="2" customWidth="1"/>
    <col min="7687" max="7688" width="8.28515625" style="2" customWidth="1"/>
    <col min="7689" max="7690" width="10.7109375" style="2" customWidth="1"/>
    <col min="7691" max="7936" width="9.140625" style="2"/>
    <col min="7937" max="7937" width="13.7109375" style="2" customWidth="1"/>
    <col min="7938" max="7938" width="10.7109375" style="2" customWidth="1"/>
    <col min="7939" max="7940" width="8.28515625" style="2" customWidth="1"/>
    <col min="7941" max="7942" width="10.7109375" style="2" customWidth="1"/>
    <col min="7943" max="7944" width="8.28515625" style="2" customWidth="1"/>
    <col min="7945" max="7946" width="10.7109375" style="2" customWidth="1"/>
    <col min="7947" max="8192" width="9.140625" style="2"/>
    <col min="8193" max="8193" width="13.7109375" style="2" customWidth="1"/>
    <col min="8194" max="8194" width="10.7109375" style="2" customWidth="1"/>
    <col min="8195" max="8196" width="8.28515625" style="2" customWidth="1"/>
    <col min="8197" max="8198" width="10.7109375" style="2" customWidth="1"/>
    <col min="8199" max="8200" width="8.28515625" style="2" customWidth="1"/>
    <col min="8201" max="8202" width="10.7109375" style="2" customWidth="1"/>
    <col min="8203" max="8448" width="9.140625" style="2"/>
    <col min="8449" max="8449" width="13.7109375" style="2" customWidth="1"/>
    <col min="8450" max="8450" width="10.7109375" style="2" customWidth="1"/>
    <col min="8451" max="8452" width="8.28515625" style="2" customWidth="1"/>
    <col min="8453" max="8454" width="10.7109375" style="2" customWidth="1"/>
    <col min="8455" max="8456" width="8.28515625" style="2" customWidth="1"/>
    <col min="8457" max="8458" width="10.7109375" style="2" customWidth="1"/>
    <col min="8459" max="8704" width="9.140625" style="2"/>
    <col min="8705" max="8705" width="13.7109375" style="2" customWidth="1"/>
    <col min="8706" max="8706" width="10.7109375" style="2" customWidth="1"/>
    <col min="8707" max="8708" width="8.28515625" style="2" customWidth="1"/>
    <col min="8709" max="8710" width="10.7109375" style="2" customWidth="1"/>
    <col min="8711" max="8712" width="8.28515625" style="2" customWidth="1"/>
    <col min="8713" max="8714" width="10.7109375" style="2" customWidth="1"/>
    <col min="8715" max="8960" width="9.140625" style="2"/>
    <col min="8961" max="8961" width="13.7109375" style="2" customWidth="1"/>
    <col min="8962" max="8962" width="10.7109375" style="2" customWidth="1"/>
    <col min="8963" max="8964" width="8.28515625" style="2" customWidth="1"/>
    <col min="8965" max="8966" width="10.7109375" style="2" customWidth="1"/>
    <col min="8967" max="8968" width="8.28515625" style="2" customWidth="1"/>
    <col min="8969" max="8970" width="10.7109375" style="2" customWidth="1"/>
    <col min="8971" max="9216" width="9.140625" style="2"/>
    <col min="9217" max="9217" width="13.7109375" style="2" customWidth="1"/>
    <col min="9218" max="9218" width="10.7109375" style="2" customWidth="1"/>
    <col min="9219" max="9220" width="8.28515625" style="2" customWidth="1"/>
    <col min="9221" max="9222" width="10.7109375" style="2" customWidth="1"/>
    <col min="9223" max="9224" width="8.28515625" style="2" customWidth="1"/>
    <col min="9225" max="9226" width="10.7109375" style="2" customWidth="1"/>
    <col min="9227" max="9472" width="9.140625" style="2"/>
    <col min="9473" max="9473" width="13.7109375" style="2" customWidth="1"/>
    <col min="9474" max="9474" width="10.7109375" style="2" customWidth="1"/>
    <col min="9475" max="9476" width="8.28515625" style="2" customWidth="1"/>
    <col min="9477" max="9478" width="10.7109375" style="2" customWidth="1"/>
    <col min="9479" max="9480" width="8.28515625" style="2" customWidth="1"/>
    <col min="9481" max="9482" width="10.7109375" style="2" customWidth="1"/>
    <col min="9483" max="9728" width="9.140625" style="2"/>
    <col min="9729" max="9729" width="13.7109375" style="2" customWidth="1"/>
    <col min="9730" max="9730" width="10.7109375" style="2" customWidth="1"/>
    <col min="9731" max="9732" width="8.28515625" style="2" customWidth="1"/>
    <col min="9733" max="9734" width="10.7109375" style="2" customWidth="1"/>
    <col min="9735" max="9736" width="8.28515625" style="2" customWidth="1"/>
    <col min="9737" max="9738" width="10.7109375" style="2" customWidth="1"/>
    <col min="9739" max="9984" width="9.140625" style="2"/>
    <col min="9985" max="9985" width="13.7109375" style="2" customWidth="1"/>
    <col min="9986" max="9986" width="10.7109375" style="2" customWidth="1"/>
    <col min="9987" max="9988" width="8.28515625" style="2" customWidth="1"/>
    <col min="9989" max="9990" width="10.7109375" style="2" customWidth="1"/>
    <col min="9991" max="9992" width="8.28515625" style="2" customWidth="1"/>
    <col min="9993" max="9994" width="10.7109375" style="2" customWidth="1"/>
    <col min="9995" max="10240" width="9.140625" style="2"/>
    <col min="10241" max="10241" width="13.7109375" style="2" customWidth="1"/>
    <col min="10242" max="10242" width="10.7109375" style="2" customWidth="1"/>
    <col min="10243" max="10244" width="8.28515625" style="2" customWidth="1"/>
    <col min="10245" max="10246" width="10.7109375" style="2" customWidth="1"/>
    <col min="10247" max="10248" width="8.28515625" style="2" customWidth="1"/>
    <col min="10249" max="10250" width="10.7109375" style="2" customWidth="1"/>
    <col min="10251" max="10496" width="9.140625" style="2"/>
    <col min="10497" max="10497" width="13.7109375" style="2" customWidth="1"/>
    <col min="10498" max="10498" width="10.7109375" style="2" customWidth="1"/>
    <col min="10499" max="10500" width="8.28515625" style="2" customWidth="1"/>
    <col min="10501" max="10502" width="10.7109375" style="2" customWidth="1"/>
    <col min="10503" max="10504" width="8.28515625" style="2" customWidth="1"/>
    <col min="10505" max="10506" width="10.7109375" style="2" customWidth="1"/>
    <col min="10507" max="10752" width="9.140625" style="2"/>
    <col min="10753" max="10753" width="13.7109375" style="2" customWidth="1"/>
    <col min="10754" max="10754" width="10.7109375" style="2" customWidth="1"/>
    <col min="10755" max="10756" width="8.28515625" style="2" customWidth="1"/>
    <col min="10757" max="10758" width="10.7109375" style="2" customWidth="1"/>
    <col min="10759" max="10760" width="8.28515625" style="2" customWidth="1"/>
    <col min="10761" max="10762" width="10.7109375" style="2" customWidth="1"/>
    <col min="10763" max="11008" width="9.140625" style="2"/>
    <col min="11009" max="11009" width="13.7109375" style="2" customWidth="1"/>
    <col min="11010" max="11010" width="10.7109375" style="2" customWidth="1"/>
    <col min="11011" max="11012" width="8.28515625" style="2" customWidth="1"/>
    <col min="11013" max="11014" width="10.7109375" style="2" customWidth="1"/>
    <col min="11015" max="11016" width="8.28515625" style="2" customWidth="1"/>
    <col min="11017" max="11018" width="10.7109375" style="2" customWidth="1"/>
    <col min="11019" max="11264" width="9.140625" style="2"/>
    <col min="11265" max="11265" width="13.7109375" style="2" customWidth="1"/>
    <col min="11266" max="11266" width="10.7109375" style="2" customWidth="1"/>
    <col min="11267" max="11268" width="8.28515625" style="2" customWidth="1"/>
    <col min="11269" max="11270" width="10.7109375" style="2" customWidth="1"/>
    <col min="11271" max="11272" width="8.28515625" style="2" customWidth="1"/>
    <col min="11273" max="11274" width="10.7109375" style="2" customWidth="1"/>
    <col min="11275" max="11520" width="9.140625" style="2"/>
    <col min="11521" max="11521" width="13.7109375" style="2" customWidth="1"/>
    <col min="11522" max="11522" width="10.7109375" style="2" customWidth="1"/>
    <col min="11523" max="11524" width="8.28515625" style="2" customWidth="1"/>
    <col min="11525" max="11526" width="10.7109375" style="2" customWidth="1"/>
    <col min="11527" max="11528" width="8.28515625" style="2" customWidth="1"/>
    <col min="11529" max="11530" width="10.7109375" style="2" customWidth="1"/>
    <col min="11531" max="11776" width="9.140625" style="2"/>
    <col min="11777" max="11777" width="13.7109375" style="2" customWidth="1"/>
    <col min="11778" max="11778" width="10.7109375" style="2" customWidth="1"/>
    <col min="11779" max="11780" width="8.28515625" style="2" customWidth="1"/>
    <col min="11781" max="11782" width="10.7109375" style="2" customWidth="1"/>
    <col min="11783" max="11784" width="8.28515625" style="2" customWidth="1"/>
    <col min="11785" max="11786" width="10.7109375" style="2" customWidth="1"/>
    <col min="11787" max="12032" width="9.140625" style="2"/>
    <col min="12033" max="12033" width="13.7109375" style="2" customWidth="1"/>
    <col min="12034" max="12034" width="10.7109375" style="2" customWidth="1"/>
    <col min="12035" max="12036" width="8.28515625" style="2" customWidth="1"/>
    <col min="12037" max="12038" width="10.7109375" style="2" customWidth="1"/>
    <col min="12039" max="12040" width="8.28515625" style="2" customWidth="1"/>
    <col min="12041" max="12042" width="10.7109375" style="2" customWidth="1"/>
    <col min="12043" max="12288" width="9.140625" style="2"/>
    <col min="12289" max="12289" width="13.7109375" style="2" customWidth="1"/>
    <col min="12290" max="12290" width="10.7109375" style="2" customWidth="1"/>
    <col min="12291" max="12292" width="8.28515625" style="2" customWidth="1"/>
    <col min="12293" max="12294" width="10.7109375" style="2" customWidth="1"/>
    <col min="12295" max="12296" width="8.28515625" style="2" customWidth="1"/>
    <col min="12297" max="12298" width="10.7109375" style="2" customWidth="1"/>
    <col min="12299" max="12544" width="9.140625" style="2"/>
    <col min="12545" max="12545" width="13.7109375" style="2" customWidth="1"/>
    <col min="12546" max="12546" width="10.7109375" style="2" customWidth="1"/>
    <col min="12547" max="12548" width="8.28515625" style="2" customWidth="1"/>
    <col min="12549" max="12550" width="10.7109375" style="2" customWidth="1"/>
    <col min="12551" max="12552" width="8.28515625" style="2" customWidth="1"/>
    <col min="12553" max="12554" width="10.7109375" style="2" customWidth="1"/>
    <col min="12555" max="12800" width="9.140625" style="2"/>
    <col min="12801" max="12801" width="13.7109375" style="2" customWidth="1"/>
    <col min="12802" max="12802" width="10.7109375" style="2" customWidth="1"/>
    <col min="12803" max="12804" width="8.28515625" style="2" customWidth="1"/>
    <col min="12805" max="12806" width="10.7109375" style="2" customWidth="1"/>
    <col min="12807" max="12808" width="8.28515625" style="2" customWidth="1"/>
    <col min="12809" max="12810" width="10.7109375" style="2" customWidth="1"/>
    <col min="12811" max="13056" width="9.140625" style="2"/>
    <col min="13057" max="13057" width="13.7109375" style="2" customWidth="1"/>
    <col min="13058" max="13058" width="10.7109375" style="2" customWidth="1"/>
    <col min="13059" max="13060" width="8.28515625" style="2" customWidth="1"/>
    <col min="13061" max="13062" width="10.7109375" style="2" customWidth="1"/>
    <col min="13063" max="13064" width="8.28515625" style="2" customWidth="1"/>
    <col min="13065" max="13066" width="10.7109375" style="2" customWidth="1"/>
    <col min="13067" max="13312" width="9.140625" style="2"/>
    <col min="13313" max="13313" width="13.7109375" style="2" customWidth="1"/>
    <col min="13314" max="13314" width="10.7109375" style="2" customWidth="1"/>
    <col min="13315" max="13316" width="8.28515625" style="2" customWidth="1"/>
    <col min="13317" max="13318" width="10.7109375" style="2" customWidth="1"/>
    <col min="13319" max="13320" width="8.28515625" style="2" customWidth="1"/>
    <col min="13321" max="13322" width="10.7109375" style="2" customWidth="1"/>
    <col min="13323" max="13568" width="9.140625" style="2"/>
    <col min="13569" max="13569" width="13.7109375" style="2" customWidth="1"/>
    <col min="13570" max="13570" width="10.7109375" style="2" customWidth="1"/>
    <col min="13571" max="13572" width="8.28515625" style="2" customWidth="1"/>
    <col min="13573" max="13574" width="10.7109375" style="2" customWidth="1"/>
    <col min="13575" max="13576" width="8.28515625" style="2" customWidth="1"/>
    <col min="13577" max="13578" width="10.7109375" style="2" customWidth="1"/>
    <col min="13579" max="13824" width="9.140625" style="2"/>
    <col min="13825" max="13825" width="13.7109375" style="2" customWidth="1"/>
    <col min="13826" max="13826" width="10.7109375" style="2" customWidth="1"/>
    <col min="13827" max="13828" width="8.28515625" style="2" customWidth="1"/>
    <col min="13829" max="13830" width="10.7109375" style="2" customWidth="1"/>
    <col min="13831" max="13832" width="8.28515625" style="2" customWidth="1"/>
    <col min="13833" max="13834" width="10.7109375" style="2" customWidth="1"/>
    <col min="13835" max="14080" width="9.140625" style="2"/>
    <col min="14081" max="14081" width="13.7109375" style="2" customWidth="1"/>
    <col min="14082" max="14082" width="10.7109375" style="2" customWidth="1"/>
    <col min="14083" max="14084" width="8.28515625" style="2" customWidth="1"/>
    <col min="14085" max="14086" width="10.7109375" style="2" customWidth="1"/>
    <col min="14087" max="14088" width="8.28515625" style="2" customWidth="1"/>
    <col min="14089" max="14090" width="10.7109375" style="2" customWidth="1"/>
    <col min="14091" max="14336" width="9.140625" style="2"/>
    <col min="14337" max="14337" width="13.7109375" style="2" customWidth="1"/>
    <col min="14338" max="14338" width="10.7109375" style="2" customWidth="1"/>
    <col min="14339" max="14340" width="8.28515625" style="2" customWidth="1"/>
    <col min="14341" max="14342" width="10.7109375" style="2" customWidth="1"/>
    <col min="14343" max="14344" width="8.28515625" style="2" customWidth="1"/>
    <col min="14345" max="14346" width="10.7109375" style="2" customWidth="1"/>
    <col min="14347" max="14592" width="9.140625" style="2"/>
    <col min="14593" max="14593" width="13.7109375" style="2" customWidth="1"/>
    <col min="14594" max="14594" width="10.7109375" style="2" customWidth="1"/>
    <col min="14595" max="14596" width="8.28515625" style="2" customWidth="1"/>
    <col min="14597" max="14598" width="10.7109375" style="2" customWidth="1"/>
    <col min="14599" max="14600" width="8.28515625" style="2" customWidth="1"/>
    <col min="14601" max="14602" width="10.7109375" style="2" customWidth="1"/>
    <col min="14603" max="14848" width="9.140625" style="2"/>
    <col min="14849" max="14849" width="13.7109375" style="2" customWidth="1"/>
    <col min="14850" max="14850" width="10.7109375" style="2" customWidth="1"/>
    <col min="14851" max="14852" width="8.28515625" style="2" customWidth="1"/>
    <col min="14853" max="14854" width="10.7109375" style="2" customWidth="1"/>
    <col min="14855" max="14856" width="8.28515625" style="2" customWidth="1"/>
    <col min="14857" max="14858" width="10.7109375" style="2" customWidth="1"/>
    <col min="14859" max="15104" width="9.140625" style="2"/>
    <col min="15105" max="15105" width="13.7109375" style="2" customWidth="1"/>
    <col min="15106" max="15106" width="10.7109375" style="2" customWidth="1"/>
    <col min="15107" max="15108" width="8.28515625" style="2" customWidth="1"/>
    <col min="15109" max="15110" width="10.7109375" style="2" customWidth="1"/>
    <col min="15111" max="15112" width="8.28515625" style="2" customWidth="1"/>
    <col min="15113" max="15114" width="10.7109375" style="2" customWidth="1"/>
    <col min="15115" max="15360" width="9.140625" style="2"/>
    <col min="15361" max="15361" width="13.7109375" style="2" customWidth="1"/>
    <col min="15362" max="15362" width="10.7109375" style="2" customWidth="1"/>
    <col min="15363" max="15364" width="8.28515625" style="2" customWidth="1"/>
    <col min="15365" max="15366" width="10.7109375" style="2" customWidth="1"/>
    <col min="15367" max="15368" width="8.28515625" style="2" customWidth="1"/>
    <col min="15369" max="15370" width="10.7109375" style="2" customWidth="1"/>
    <col min="15371" max="15616" width="9.140625" style="2"/>
    <col min="15617" max="15617" width="13.7109375" style="2" customWidth="1"/>
    <col min="15618" max="15618" width="10.7109375" style="2" customWidth="1"/>
    <col min="15619" max="15620" width="8.28515625" style="2" customWidth="1"/>
    <col min="15621" max="15622" width="10.7109375" style="2" customWidth="1"/>
    <col min="15623" max="15624" width="8.28515625" style="2" customWidth="1"/>
    <col min="15625" max="15626" width="10.7109375" style="2" customWidth="1"/>
    <col min="15627" max="15872" width="9.140625" style="2"/>
    <col min="15873" max="15873" width="13.7109375" style="2" customWidth="1"/>
    <col min="15874" max="15874" width="10.7109375" style="2" customWidth="1"/>
    <col min="15875" max="15876" width="8.28515625" style="2" customWidth="1"/>
    <col min="15877" max="15878" width="10.7109375" style="2" customWidth="1"/>
    <col min="15879" max="15880" width="8.28515625" style="2" customWidth="1"/>
    <col min="15881" max="15882" width="10.7109375" style="2" customWidth="1"/>
    <col min="15883" max="16128" width="9.140625" style="2"/>
    <col min="16129" max="16129" width="13.7109375" style="2" customWidth="1"/>
    <col min="16130" max="16130" width="10.7109375" style="2" customWidth="1"/>
    <col min="16131" max="16132" width="8.28515625" style="2" customWidth="1"/>
    <col min="16133" max="16134" width="10.7109375" style="2" customWidth="1"/>
    <col min="16135" max="16136" width="8.28515625" style="2" customWidth="1"/>
    <col min="16137" max="16138" width="10.7109375" style="2" customWidth="1"/>
    <col min="16139" max="16384" width="9.140625" style="2"/>
  </cols>
  <sheetData>
    <row r="1" spans="1:10" ht="36.75" customHeight="1" x14ac:dyDescent="0.2">
      <c r="A1" s="181" t="s">
        <v>628</v>
      </c>
      <c r="B1" s="252" t="s">
        <v>104</v>
      </c>
      <c r="C1" s="252"/>
      <c r="D1" s="252"/>
      <c r="E1" s="252"/>
      <c r="F1" s="252"/>
      <c r="G1" s="252"/>
      <c r="H1" s="252"/>
      <c r="I1" s="252"/>
      <c r="J1" s="252"/>
    </row>
    <row r="2" spans="1:10" ht="18.399999999999999" customHeight="1" x14ac:dyDescent="0.2">
      <c r="A2" s="262" t="s">
        <v>1</v>
      </c>
      <c r="B2" s="262" t="s">
        <v>2</v>
      </c>
      <c r="C2" s="263" t="s">
        <v>85</v>
      </c>
      <c r="D2" s="263"/>
      <c r="E2" s="263"/>
      <c r="F2" s="263"/>
      <c r="G2" s="262" t="s">
        <v>86</v>
      </c>
      <c r="H2" s="262"/>
      <c r="I2" s="262"/>
      <c r="J2" s="262"/>
    </row>
    <row r="3" spans="1:10" s="13" customFormat="1" ht="18.399999999999999" customHeight="1" x14ac:dyDescent="0.25">
      <c r="A3" s="262"/>
      <c r="B3" s="262"/>
      <c r="C3" s="258" t="s">
        <v>657</v>
      </c>
      <c r="D3" s="260"/>
      <c r="E3" s="165" t="s">
        <v>4</v>
      </c>
      <c r="F3" s="165" t="s">
        <v>5</v>
      </c>
      <c r="G3" s="258" t="s">
        <v>657</v>
      </c>
      <c r="H3" s="260"/>
      <c r="I3" s="165" t="s">
        <v>4</v>
      </c>
      <c r="J3" s="165" t="s">
        <v>5</v>
      </c>
    </row>
    <row r="4" spans="1:10" s="13" customFormat="1" ht="18.399999999999999" customHeight="1" x14ac:dyDescent="0.25">
      <c r="A4" s="249" t="s">
        <v>6</v>
      </c>
      <c r="B4" s="4" t="s">
        <v>7</v>
      </c>
      <c r="C4" s="98">
        <v>7.8650000000000002</v>
      </c>
      <c r="D4" s="99" t="s">
        <v>113</v>
      </c>
      <c r="E4" s="100">
        <v>7.79</v>
      </c>
      <c r="F4" s="100">
        <v>7.92</v>
      </c>
      <c r="G4" s="98">
        <v>7.8699999999999983</v>
      </c>
      <c r="H4" s="99" t="s">
        <v>108</v>
      </c>
      <c r="I4" s="100">
        <v>7.81</v>
      </c>
      <c r="J4" s="100">
        <v>7.92</v>
      </c>
    </row>
    <row r="5" spans="1:10" s="13" customFormat="1" ht="18.399999999999999" customHeight="1" x14ac:dyDescent="0.25">
      <c r="A5" s="250"/>
      <c r="B5" s="4" t="s">
        <v>8</v>
      </c>
      <c r="C5" s="98">
        <v>7.8687500000000004</v>
      </c>
      <c r="D5" s="99" t="s">
        <v>498</v>
      </c>
      <c r="E5" s="100">
        <v>7.79</v>
      </c>
      <c r="F5" s="100">
        <v>7.99</v>
      </c>
      <c r="G5" s="98">
        <v>7.8687499999999995</v>
      </c>
      <c r="H5" s="99" t="s">
        <v>117</v>
      </c>
      <c r="I5" s="100">
        <v>7.79</v>
      </c>
      <c r="J5" s="100">
        <v>7.97</v>
      </c>
    </row>
    <row r="6" spans="1:10" s="13" customFormat="1" ht="18.399999999999999" customHeight="1" x14ac:dyDescent="0.25">
      <c r="A6" s="250"/>
      <c r="B6" s="4" t="s">
        <v>9</v>
      </c>
      <c r="C6" s="98">
        <v>7.9537500000000003</v>
      </c>
      <c r="D6" s="99" t="s">
        <v>111</v>
      </c>
      <c r="E6" s="100">
        <v>7.89</v>
      </c>
      <c r="F6" s="100">
        <v>8.1</v>
      </c>
      <c r="G6" s="98">
        <v>7.9562499999999998</v>
      </c>
      <c r="H6" s="99" t="s">
        <v>111</v>
      </c>
      <c r="I6" s="100">
        <v>7.9</v>
      </c>
      <c r="J6" s="100">
        <v>8.1</v>
      </c>
    </row>
    <row r="7" spans="1:10" s="13" customFormat="1" ht="18.399999999999999" customHeight="1" x14ac:dyDescent="0.25">
      <c r="A7" s="250"/>
      <c r="B7" s="4" t="s">
        <v>10</v>
      </c>
      <c r="C7" s="98">
        <v>7.9387500000000006</v>
      </c>
      <c r="D7" s="99" t="s">
        <v>499</v>
      </c>
      <c r="E7" s="100">
        <v>7.9</v>
      </c>
      <c r="F7" s="100">
        <v>8.01</v>
      </c>
      <c r="G7" s="98">
        <v>7.9437499999999996</v>
      </c>
      <c r="H7" s="99" t="s">
        <v>500</v>
      </c>
      <c r="I7" s="100">
        <v>7.91</v>
      </c>
      <c r="J7" s="100">
        <v>8.01</v>
      </c>
    </row>
    <row r="8" spans="1:10" s="13" customFormat="1" ht="18.399999999999999" customHeight="1" x14ac:dyDescent="0.25">
      <c r="A8" s="250"/>
      <c r="B8" s="4" t="s">
        <v>12</v>
      </c>
      <c r="C8" s="98">
        <v>7.8762499999999998</v>
      </c>
      <c r="D8" s="99" t="s">
        <v>115</v>
      </c>
      <c r="E8" s="100">
        <v>7.85</v>
      </c>
      <c r="F8" s="100">
        <v>7.93</v>
      </c>
      <c r="G8" s="98">
        <v>7.88</v>
      </c>
      <c r="H8" s="99" t="s">
        <v>115</v>
      </c>
      <c r="I8" s="100">
        <v>7.85</v>
      </c>
      <c r="J8" s="100">
        <v>7.93</v>
      </c>
    </row>
    <row r="9" spans="1:10" s="13" customFormat="1" ht="18.399999999999999" customHeight="1" x14ac:dyDescent="0.25">
      <c r="A9" s="251"/>
      <c r="B9" s="8" t="s">
        <v>1</v>
      </c>
      <c r="C9" s="101">
        <v>7.900500000000001</v>
      </c>
      <c r="D9" s="102" t="s">
        <v>501</v>
      </c>
      <c r="E9" s="103">
        <v>7.79</v>
      </c>
      <c r="F9" s="103">
        <v>8.1</v>
      </c>
      <c r="G9" s="101">
        <v>7.9037499999999996</v>
      </c>
      <c r="H9" s="102" t="s">
        <v>501</v>
      </c>
      <c r="I9" s="103">
        <v>7.79</v>
      </c>
      <c r="J9" s="103">
        <v>8.1</v>
      </c>
    </row>
    <row r="10" spans="1:10" s="13" customFormat="1" ht="18.399999999999999" customHeight="1" x14ac:dyDescent="0.25">
      <c r="A10" s="249" t="s">
        <v>15</v>
      </c>
      <c r="B10" s="4" t="s">
        <v>7</v>
      </c>
      <c r="C10" s="98">
        <v>7.82</v>
      </c>
      <c r="D10" s="99" t="s">
        <v>501</v>
      </c>
      <c r="E10" s="100">
        <v>7.78</v>
      </c>
      <c r="F10" s="100">
        <v>7.86</v>
      </c>
      <c r="G10" s="98">
        <v>7.8274999999999997</v>
      </c>
      <c r="H10" s="99" t="s">
        <v>502</v>
      </c>
      <c r="I10" s="100">
        <v>7.79</v>
      </c>
      <c r="J10" s="100">
        <v>7.87</v>
      </c>
    </row>
    <row r="11" spans="1:10" s="13" customFormat="1" ht="18.399999999999999" customHeight="1" x14ac:dyDescent="0.25">
      <c r="A11" s="250"/>
      <c r="B11" s="4" t="s">
        <v>8</v>
      </c>
      <c r="C11" s="98">
        <v>7.8324999999999996</v>
      </c>
      <c r="D11" s="99" t="s">
        <v>499</v>
      </c>
      <c r="E11" s="100">
        <v>7.78</v>
      </c>
      <c r="F11" s="100">
        <v>7.89</v>
      </c>
      <c r="G11" s="98">
        <v>7.84</v>
      </c>
      <c r="H11" s="99" t="s">
        <v>499</v>
      </c>
      <c r="I11" s="100">
        <v>7.79</v>
      </c>
      <c r="J11" s="100">
        <v>7.88</v>
      </c>
    </row>
    <row r="12" spans="1:10" s="13" customFormat="1" ht="18.399999999999999" customHeight="1" x14ac:dyDescent="0.25">
      <c r="A12" s="250"/>
      <c r="B12" s="4" t="s">
        <v>9</v>
      </c>
      <c r="C12" s="98">
        <v>7.8424999999999994</v>
      </c>
      <c r="D12" s="99" t="s">
        <v>108</v>
      </c>
      <c r="E12" s="100">
        <v>7.79</v>
      </c>
      <c r="F12" s="100">
        <v>7.9</v>
      </c>
      <c r="G12" s="98">
        <v>7.8562499999999993</v>
      </c>
      <c r="H12" s="99" t="s">
        <v>106</v>
      </c>
      <c r="I12" s="100">
        <v>7.8</v>
      </c>
      <c r="J12" s="100">
        <v>7.93</v>
      </c>
    </row>
    <row r="13" spans="1:10" s="13" customFormat="1" ht="18.399999999999999" customHeight="1" x14ac:dyDescent="0.25">
      <c r="A13" s="250"/>
      <c r="B13" s="4" t="s">
        <v>10</v>
      </c>
      <c r="C13" s="98">
        <v>7.8125</v>
      </c>
      <c r="D13" s="99" t="s">
        <v>500</v>
      </c>
      <c r="E13" s="100">
        <v>7.78</v>
      </c>
      <c r="F13" s="100">
        <v>7.87</v>
      </c>
      <c r="G13" s="98">
        <v>7.8149999999999995</v>
      </c>
      <c r="H13" s="99" t="s">
        <v>114</v>
      </c>
      <c r="I13" s="100">
        <v>7.79</v>
      </c>
      <c r="J13" s="100">
        <v>7.85</v>
      </c>
    </row>
    <row r="14" spans="1:10" s="13" customFormat="1" ht="18.399999999999999" customHeight="1" x14ac:dyDescent="0.25">
      <c r="A14" s="250"/>
      <c r="B14" s="4" t="s">
        <v>12</v>
      </c>
      <c r="C14" s="98">
        <v>7.7987500000000001</v>
      </c>
      <c r="D14" s="99" t="s">
        <v>113</v>
      </c>
      <c r="E14" s="100">
        <v>7.74</v>
      </c>
      <c r="F14" s="100">
        <v>7.86</v>
      </c>
      <c r="G14" s="98">
        <v>7.8</v>
      </c>
      <c r="H14" s="99" t="s">
        <v>110</v>
      </c>
      <c r="I14" s="100">
        <v>7.74</v>
      </c>
      <c r="J14" s="100">
        <v>7.86</v>
      </c>
    </row>
    <row r="15" spans="1:10" s="13" customFormat="1" ht="18.399999999999999" customHeight="1" x14ac:dyDescent="0.25">
      <c r="A15" s="251"/>
      <c r="B15" s="8" t="s">
        <v>1</v>
      </c>
      <c r="C15" s="101">
        <v>7.8212500000000009</v>
      </c>
      <c r="D15" s="102" t="s">
        <v>503</v>
      </c>
      <c r="E15" s="103">
        <v>7.74</v>
      </c>
      <c r="F15" s="103">
        <v>7.9</v>
      </c>
      <c r="G15" s="101">
        <v>7.82775</v>
      </c>
      <c r="H15" s="102" t="s">
        <v>504</v>
      </c>
      <c r="I15" s="103">
        <v>7.74</v>
      </c>
      <c r="J15" s="103">
        <v>7.93</v>
      </c>
    </row>
    <row r="16" spans="1:10" s="13" customFormat="1" ht="18.399999999999999" customHeight="1" x14ac:dyDescent="0.25">
      <c r="A16" s="249" t="s">
        <v>18</v>
      </c>
      <c r="B16" s="4" t="s">
        <v>7</v>
      </c>
      <c r="C16" s="98">
        <v>7.75875</v>
      </c>
      <c r="D16" s="99" t="s">
        <v>503</v>
      </c>
      <c r="E16" s="100">
        <v>7.73</v>
      </c>
      <c r="F16" s="100">
        <v>7.78</v>
      </c>
      <c r="G16" s="98">
        <v>7.78125</v>
      </c>
      <c r="H16" s="99" t="s">
        <v>114</v>
      </c>
      <c r="I16" s="100">
        <v>7.76</v>
      </c>
      <c r="J16" s="100">
        <v>7.84</v>
      </c>
    </row>
    <row r="17" spans="1:10" s="13" customFormat="1" ht="18.399999999999999" customHeight="1" x14ac:dyDescent="0.25">
      <c r="A17" s="250"/>
      <c r="B17" s="4" t="s">
        <v>8</v>
      </c>
      <c r="C17" s="98">
        <v>7.7962500000000006</v>
      </c>
      <c r="D17" s="99" t="s">
        <v>114</v>
      </c>
      <c r="E17" s="100">
        <v>7.76</v>
      </c>
      <c r="F17" s="100">
        <v>7.83</v>
      </c>
      <c r="G17" s="98">
        <v>7.8162500000000001</v>
      </c>
      <c r="H17" s="99" t="s">
        <v>499</v>
      </c>
      <c r="I17" s="100">
        <v>7.77</v>
      </c>
      <c r="J17" s="100">
        <v>7.86</v>
      </c>
    </row>
    <row r="18" spans="1:10" s="13" customFormat="1" ht="18.399999999999999" customHeight="1" x14ac:dyDescent="0.25">
      <c r="A18" s="250"/>
      <c r="B18" s="4" t="s">
        <v>9</v>
      </c>
      <c r="C18" s="98">
        <v>7.835</v>
      </c>
      <c r="D18" s="99" t="s">
        <v>500</v>
      </c>
      <c r="E18" s="100">
        <v>7.79</v>
      </c>
      <c r="F18" s="100">
        <v>7.87</v>
      </c>
      <c r="G18" s="98">
        <v>7.8337499999999993</v>
      </c>
      <c r="H18" s="99" t="s">
        <v>114</v>
      </c>
      <c r="I18" s="100">
        <v>7.81</v>
      </c>
      <c r="J18" s="100">
        <v>7.87</v>
      </c>
    </row>
    <row r="19" spans="1:10" s="13" customFormat="1" ht="18.399999999999999" customHeight="1" x14ac:dyDescent="0.25">
      <c r="A19" s="250"/>
      <c r="B19" s="4" t="s">
        <v>10</v>
      </c>
      <c r="C19" s="98">
        <v>7.8662500000000009</v>
      </c>
      <c r="D19" s="99" t="s">
        <v>112</v>
      </c>
      <c r="E19" s="100">
        <v>7.81</v>
      </c>
      <c r="F19" s="100">
        <v>7.93</v>
      </c>
      <c r="G19" s="98">
        <v>7.8699999999999992</v>
      </c>
      <c r="H19" s="99" t="s">
        <v>107</v>
      </c>
      <c r="I19" s="100">
        <v>7.8</v>
      </c>
      <c r="J19" s="100">
        <v>7.93</v>
      </c>
    </row>
    <row r="20" spans="1:10" s="13" customFormat="1" ht="18.399999999999999" customHeight="1" x14ac:dyDescent="0.25">
      <c r="A20" s="250"/>
      <c r="B20" s="4" t="s">
        <v>12</v>
      </c>
      <c r="C20" s="98">
        <v>7.7924999999999986</v>
      </c>
      <c r="D20" s="99" t="s">
        <v>113</v>
      </c>
      <c r="E20" s="100">
        <v>7.71</v>
      </c>
      <c r="F20" s="100">
        <v>7.85</v>
      </c>
      <c r="G20" s="98">
        <v>7.7874999999999988</v>
      </c>
      <c r="H20" s="99" t="s">
        <v>500</v>
      </c>
      <c r="I20" s="100">
        <v>7.73</v>
      </c>
      <c r="J20" s="100">
        <v>7.83</v>
      </c>
    </row>
    <row r="21" spans="1:10" s="13" customFormat="1" ht="18.399999999999999" customHeight="1" x14ac:dyDescent="0.25">
      <c r="A21" s="251"/>
      <c r="B21" s="8" t="s">
        <v>1</v>
      </c>
      <c r="C21" s="101">
        <v>7.8097499999999993</v>
      </c>
      <c r="D21" s="102" t="s">
        <v>502</v>
      </c>
      <c r="E21" s="103">
        <v>7.71</v>
      </c>
      <c r="F21" s="103">
        <v>7.93</v>
      </c>
      <c r="G21" s="101">
        <v>7.8177500000000011</v>
      </c>
      <c r="H21" s="102" t="s">
        <v>502</v>
      </c>
      <c r="I21" s="103">
        <v>7.73</v>
      </c>
      <c r="J21" s="103">
        <v>7.93</v>
      </c>
    </row>
    <row r="22" spans="1:10" s="13" customFormat="1" ht="18.399999999999999" customHeight="1" x14ac:dyDescent="0.25">
      <c r="A22" s="249" t="s">
        <v>22</v>
      </c>
      <c r="B22" s="4" t="s">
        <v>7</v>
      </c>
      <c r="C22" s="98">
        <v>7.8062500000000004</v>
      </c>
      <c r="D22" s="99" t="s">
        <v>109</v>
      </c>
      <c r="E22" s="100">
        <v>7.75</v>
      </c>
      <c r="F22" s="100">
        <v>7.87</v>
      </c>
      <c r="G22" s="98">
        <v>7.8275000000000006</v>
      </c>
      <c r="H22" s="99" t="s">
        <v>114</v>
      </c>
      <c r="I22" s="100">
        <v>7.8</v>
      </c>
      <c r="J22" s="100">
        <v>7.87</v>
      </c>
    </row>
    <row r="23" spans="1:10" s="13" customFormat="1" ht="18.399999999999999" customHeight="1" x14ac:dyDescent="0.25">
      <c r="A23" s="250"/>
      <c r="B23" s="4" t="s">
        <v>8</v>
      </c>
      <c r="C23" s="98">
        <v>7.8312499999999998</v>
      </c>
      <c r="D23" s="99" t="s">
        <v>113</v>
      </c>
      <c r="E23" s="100">
        <v>7.78</v>
      </c>
      <c r="F23" s="100">
        <v>7.9</v>
      </c>
      <c r="G23" s="98">
        <v>7.8487499999999999</v>
      </c>
      <c r="H23" s="99" t="s">
        <v>109</v>
      </c>
      <c r="I23" s="100">
        <v>7.79</v>
      </c>
      <c r="J23" s="100">
        <v>7.89</v>
      </c>
    </row>
    <row r="24" spans="1:10" s="13" customFormat="1" ht="18.399999999999999" customHeight="1" x14ac:dyDescent="0.25">
      <c r="A24" s="250"/>
      <c r="B24" s="4" t="s">
        <v>9</v>
      </c>
      <c r="C24" s="98">
        <v>7.7974999999999994</v>
      </c>
      <c r="D24" s="99" t="s">
        <v>114</v>
      </c>
      <c r="E24" s="100">
        <v>7.76</v>
      </c>
      <c r="F24" s="100">
        <v>7.83</v>
      </c>
      <c r="G24" s="98">
        <v>7.8150000000000004</v>
      </c>
      <c r="H24" s="99" t="s">
        <v>114</v>
      </c>
      <c r="I24" s="100">
        <v>7.79</v>
      </c>
      <c r="J24" s="100">
        <v>7.87</v>
      </c>
    </row>
    <row r="25" spans="1:10" s="13" customFormat="1" ht="18.399999999999999" customHeight="1" x14ac:dyDescent="0.25">
      <c r="A25" s="250"/>
      <c r="B25" s="4" t="s">
        <v>10</v>
      </c>
      <c r="C25" s="98">
        <v>7.8037499999999991</v>
      </c>
      <c r="D25" s="99" t="s">
        <v>116</v>
      </c>
      <c r="E25" s="100">
        <v>7.74</v>
      </c>
      <c r="F25" s="100">
        <v>7.87</v>
      </c>
      <c r="G25" s="98">
        <v>7.8187499999999996</v>
      </c>
      <c r="H25" s="99" t="s">
        <v>499</v>
      </c>
      <c r="I25" s="100">
        <v>7.78</v>
      </c>
      <c r="J25" s="100">
        <v>7.88</v>
      </c>
    </row>
    <row r="26" spans="1:10" s="13" customFormat="1" ht="18.399999999999999" customHeight="1" x14ac:dyDescent="0.25">
      <c r="A26" s="250"/>
      <c r="B26" s="4" t="s">
        <v>12</v>
      </c>
      <c r="C26" s="98">
        <v>7.8762500000000006</v>
      </c>
      <c r="D26" s="99" t="s">
        <v>107</v>
      </c>
      <c r="E26" s="100">
        <v>7.79</v>
      </c>
      <c r="F26" s="100">
        <v>7.98</v>
      </c>
      <c r="G26" s="98">
        <v>7.8725000000000023</v>
      </c>
      <c r="H26" s="99" t="s">
        <v>111</v>
      </c>
      <c r="I26" s="100">
        <v>7.79</v>
      </c>
      <c r="J26" s="100">
        <v>7.98</v>
      </c>
    </row>
    <row r="27" spans="1:10" s="13" customFormat="1" ht="18.399999999999999" customHeight="1" x14ac:dyDescent="0.25">
      <c r="A27" s="251"/>
      <c r="B27" s="8" t="s">
        <v>1</v>
      </c>
      <c r="C27" s="101">
        <v>7.8230000000000004</v>
      </c>
      <c r="D27" s="102" t="s">
        <v>502</v>
      </c>
      <c r="E27" s="103">
        <v>7.74</v>
      </c>
      <c r="F27" s="103">
        <v>7.98</v>
      </c>
      <c r="G27" s="101">
        <v>7.8365000000000027</v>
      </c>
      <c r="H27" s="102" t="s">
        <v>504</v>
      </c>
      <c r="I27" s="103">
        <v>7.78</v>
      </c>
      <c r="J27" s="103">
        <v>7.98</v>
      </c>
    </row>
    <row r="28" spans="1:10" ht="15.75" x14ac:dyDescent="0.25">
      <c r="G28" s="23"/>
      <c r="H28" s="23"/>
      <c r="I28" s="23"/>
      <c r="J28" s="23"/>
    </row>
    <row r="29" spans="1:10" ht="15.75" x14ac:dyDescent="0.25">
      <c r="G29" s="23"/>
      <c r="H29" s="23"/>
      <c r="I29" s="23"/>
      <c r="J29" s="23"/>
    </row>
    <row r="30" spans="1:10" ht="15.75" x14ac:dyDescent="0.25">
      <c r="G30" s="23"/>
      <c r="H30" s="23"/>
      <c r="I30" s="23"/>
      <c r="J30" s="23"/>
    </row>
    <row r="31" spans="1:10" ht="15.75" x14ac:dyDescent="0.25">
      <c r="G31" s="23"/>
      <c r="H31" s="23"/>
      <c r="I31" s="23"/>
      <c r="J31" s="23"/>
    </row>
    <row r="32" spans="1:10" ht="15.75" x14ac:dyDescent="0.25">
      <c r="G32" s="23"/>
      <c r="H32" s="23"/>
      <c r="I32" s="23"/>
      <c r="J32" s="23"/>
    </row>
    <row r="33" spans="7:10" ht="15.75" x14ac:dyDescent="0.25">
      <c r="G33" s="23"/>
      <c r="H33" s="23"/>
      <c r="I33" s="23"/>
      <c r="J33" s="23"/>
    </row>
    <row r="34" spans="7:10" ht="15.75" x14ac:dyDescent="0.25">
      <c r="G34" s="23"/>
      <c r="H34" s="23"/>
      <c r="I34" s="23"/>
      <c r="J34" s="23"/>
    </row>
    <row r="35" spans="7:10" ht="15.75" x14ac:dyDescent="0.25">
      <c r="G35" s="23"/>
      <c r="H35" s="23"/>
      <c r="I35" s="23"/>
      <c r="J35" s="23"/>
    </row>
    <row r="36" spans="7:10" ht="15.75" x14ac:dyDescent="0.25">
      <c r="G36" s="23"/>
      <c r="H36" s="23"/>
      <c r="I36" s="23"/>
      <c r="J36" s="23"/>
    </row>
    <row r="37" spans="7:10" ht="15.75" x14ac:dyDescent="0.25">
      <c r="G37" s="23"/>
      <c r="H37" s="23"/>
      <c r="I37" s="23"/>
      <c r="J37" s="23"/>
    </row>
    <row r="38" spans="7:10" ht="15.75" x14ac:dyDescent="0.25">
      <c r="G38" s="23"/>
      <c r="H38" s="23"/>
      <c r="I38" s="23"/>
      <c r="J38" s="23"/>
    </row>
  </sheetData>
  <customSheetViews>
    <customSheetView guid="{47446656-4427-4713-84F1-369842C9B919}" scale="130" showPageBreaks="1" printArea="1" view="pageBreakPreview">
      <selection activeCell="B1" sqref="A1:J1"/>
      <pageMargins left="0.7" right="0.7" top="0.75" bottom="0.75" header="0.3" footer="0.3"/>
      <printOptions horizontalCentered="1"/>
      <pageSetup orientation="landscape" r:id="rId1"/>
    </customSheetView>
    <customSheetView guid="{899A0855-1E4C-4ABA-ACAE-00009733593A}" scale="130" showPageBreaks="1" printArea="1" view="pageBreakPreview" topLeftCell="C1">
      <selection activeCell="L6" sqref="L6:N8"/>
      <pageMargins left="0.7" right="0.7" top="0.75" bottom="0.75" header="0.3" footer="0.3"/>
      <printOptions horizontalCentered="1"/>
      <pageSetup orientation="landscape" r:id="rId2"/>
    </customSheetView>
  </customSheetViews>
  <mergeCells count="11">
    <mergeCell ref="A10:A15"/>
    <mergeCell ref="A16:A21"/>
    <mergeCell ref="A22:A27"/>
    <mergeCell ref="B1:J1"/>
    <mergeCell ref="A2:A3"/>
    <mergeCell ref="B2:B3"/>
    <mergeCell ref="C2:F2"/>
    <mergeCell ref="G2:J2"/>
    <mergeCell ref="A4:A9"/>
    <mergeCell ref="G3:H3"/>
    <mergeCell ref="C3:D3"/>
  </mergeCells>
  <printOptions horizontalCentered="1"/>
  <pageMargins left="0.7" right="0.7" top="0.75" bottom="0.75" header="0.3" footer="0.3"/>
  <pageSetup orientation="landscape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view="pageBreakPreview" zoomScaleNormal="100" zoomScaleSheetLayoutView="100" workbookViewId="0"/>
  </sheetViews>
  <sheetFormatPr defaultRowHeight="12.75" x14ac:dyDescent="0.2"/>
  <cols>
    <col min="1" max="1" width="14.7109375" style="2" customWidth="1"/>
    <col min="2" max="2" width="10.7109375" style="2" customWidth="1"/>
    <col min="3" max="3" width="6.7109375" style="2" customWidth="1"/>
    <col min="4" max="4" width="9.42578125" style="2" customWidth="1"/>
    <col min="5" max="6" width="10.7109375" style="2" customWidth="1"/>
    <col min="7" max="7" width="6.7109375" style="2" customWidth="1"/>
    <col min="8" max="8" width="9.28515625" style="2" customWidth="1"/>
    <col min="9" max="10" width="10.7109375" style="2" customWidth="1"/>
    <col min="11" max="256" width="9.140625" style="2"/>
    <col min="257" max="257" width="14.7109375" style="2" customWidth="1"/>
    <col min="258" max="258" width="10.7109375" style="2" customWidth="1"/>
    <col min="259" max="259" width="6.7109375" style="2" customWidth="1"/>
    <col min="260" max="260" width="9.42578125" style="2" customWidth="1"/>
    <col min="261" max="262" width="10.7109375" style="2" customWidth="1"/>
    <col min="263" max="263" width="6.7109375" style="2" customWidth="1"/>
    <col min="264" max="264" width="9.28515625" style="2" customWidth="1"/>
    <col min="265" max="266" width="10.7109375" style="2" customWidth="1"/>
    <col min="267" max="512" width="9.140625" style="2"/>
    <col min="513" max="513" width="14.7109375" style="2" customWidth="1"/>
    <col min="514" max="514" width="10.7109375" style="2" customWidth="1"/>
    <col min="515" max="515" width="6.7109375" style="2" customWidth="1"/>
    <col min="516" max="516" width="9.42578125" style="2" customWidth="1"/>
    <col min="517" max="518" width="10.7109375" style="2" customWidth="1"/>
    <col min="519" max="519" width="6.7109375" style="2" customWidth="1"/>
    <col min="520" max="520" width="9.28515625" style="2" customWidth="1"/>
    <col min="521" max="522" width="10.7109375" style="2" customWidth="1"/>
    <col min="523" max="768" width="9.140625" style="2"/>
    <col min="769" max="769" width="14.7109375" style="2" customWidth="1"/>
    <col min="770" max="770" width="10.7109375" style="2" customWidth="1"/>
    <col min="771" max="771" width="6.7109375" style="2" customWidth="1"/>
    <col min="772" max="772" width="9.42578125" style="2" customWidth="1"/>
    <col min="773" max="774" width="10.7109375" style="2" customWidth="1"/>
    <col min="775" max="775" width="6.7109375" style="2" customWidth="1"/>
    <col min="776" max="776" width="9.28515625" style="2" customWidth="1"/>
    <col min="777" max="778" width="10.7109375" style="2" customWidth="1"/>
    <col min="779" max="1024" width="9.140625" style="2"/>
    <col min="1025" max="1025" width="14.7109375" style="2" customWidth="1"/>
    <col min="1026" max="1026" width="10.7109375" style="2" customWidth="1"/>
    <col min="1027" max="1027" width="6.7109375" style="2" customWidth="1"/>
    <col min="1028" max="1028" width="9.42578125" style="2" customWidth="1"/>
    <col min="1029" max="1030" width="10.7109375" style="2" customWidth="1"/>
    <col min="1031" max="1031" width="6.7109375" style="2" customWidth="1"/>
    <col min="1032" max="1032" width="9.28515625" style="2" customWidth="1"/>
    <col min="1033" max="1034" width="10.7109375" style="2" customWidth="1"/>
    <col min="1035" max="1280" width="9.140625" style="2"/>
    <col min="1281" max="1281" width="14.7109375" style="2" customWidth="1"/>
    <col min="1282" max="1282" width="10.7109375" style="2" customWidth="1"/>
    <col min="1283" max="1283" width="6.7109375" style="2" customWidth="1"/>
    <col min="1284" max="1284" width="9.42578125" style="2" customWidth="1"/>
    <col min="1285" max="1286" width="10.7109375" style="2" customWidth="1"/>
    <col min="1287" max="1287" width="6.7109375" style="2" customWidth="1"/>
    <col min="1288" max="1288" width="9.28515625" style="2" customWidth="1"/>
    <col min="1289" max="1290" width="10.7109375" style="2" customWidth="1"/>
    <col min="1291" max="1536" width="9.140625" style="2"/>
    <col min="1537" max="1537" width="14.7109375" style="2" customWidth="1"/>
    <col min="1538" max="1538" width="10.7109375" style="2" customWidth="1"/>
    <col min="1539" max="1539" width="6.7109375" style="2" customWidth="1"/>
    <col min="1540" max="1540" width="9.42578125" style="2" customWidth="1"/>
    <col min="1541" max="1542" width="10.7109375" style="2" customWidth="1"/>
    <col min="1543" max="1543" width="6.7109375" style="2" customWidth="1"/>
    <col min="1544" max="1544" width="9.28515625" style="2" customWidth="1"/>
    <col min="1545" max="1546" width="10.7109375" style="2" customWidth="1"/>
    <col min="1547" max="1792" width="9.140625" style="2"/>
    <col min="1793" max="1793" width="14.7109375" style="2" customWidth="1"/>
    <col min="1794" max="1794" width="10.7109375" style="2" customWidth="1"/>
    <col min="1795" max="1795" width="6.7109375" style="2" customWidth="1"/>
    <col min="1796" max="1796" width="9.42578125" style="2" customWidth="1"/>
    <col min="1797" max="1798" width="10.7109375" style="2" customWidth="1"/>
    <col min="1799" max="1799" width="6.7109375" style="2" customWidth="1"/>
    <col min="1800" max="1800" width="9.28515625" style="2" customWidth="1"/>
    <col min="1801" max="1802" width="10.7109375" style="2" customWidth="1"/>
    <col min="1803" max="2048" width="9.140625" style="2"/>
    <col min="2049" max="2049" width="14.7109375" style="2" customWidth="1"/>
    <col min="2050" max="2050" width="10.7109375" style="2" customWidth="1"/>
    <col min="2051" max="2051" width="6.7109375" style="2" customWidth="1"/>
    <col min="2052" max="2052" width="9.42578125" style="2" customWidth="1"/>
    <col min="2053" max="2054" width="10.7109375" style="2" customWidth="1"/>
    <col min="2055" max="2055" width="6.7109375" style="2" customWidth="1"/>
    <col min="2056" max="2056" width="9.28515625" style="2" customWidth="1"/>
    <col min="2057" max="2058" width="10.7109375" style="2" customWidth="1"/>
    <col min="2059" max="2304" width="9.140625" style="2"/>
    <col min="2305" max="2305" width="14.7109375" style="2" customWidth="1"/>
    <col min="2306" max="2306" width="10.7109375" style="2" customWidth="1"/>
    <col min="2307" max="2307" width="6.7109375" style="2" customWidth="1"/>
    <col min="2308" max="2308" width="9.42578125" style="2" customWidth="1"/>
    <col min="2309" max="2310" width="10.7109375" style="2" customWidth="1"/>
    <col min="2311" max="2311" width="6.7109375" style="2" customWidth="1"/>
    <col min="2312" max="2312" width="9.28515625" style="2" customWidth="1"/>
    <col min="2313" max="2314" width="10.7109375" style="2" customWidth="1"/>
    <col min="2315" max="2560" width="9.140625" style="2"/>
    <col min="2561" max="2561" width="14.7109375" style="2" customWidth="1"/>
    <col min="2562" max="2562" width="10.7109375" style="2" customWidth="1"/>
    <col min="2563" max="2563" width="6.7109375" style="2" customWidth="1"/>
    <col min="2564" max="2564" width="9.42578125" style="2" customWidth="1"/>
    <col min="2565" max="2566" width="10.7109375" style="2" customWidth="1"/>
    <col min="2567" max="2567" width="6.7109375" style="2" customWidth="1"/>
    <col min="2568" max="2568" width="9.28515625" style="2" customWidth="1"/>
    <col min="2569" max="2570" width="10.7109375" style="2" customWidth="1"/>
    <col min="2571" max="2816" width="9.140625" style="2"/>
    <col min="2817" max="2817" width="14.7109375" style="2" customWidth="1"/>
    <col min="2818" max="2818" width="10.7109375" style="2" customWidth="1"/>
    <col min="2819" max="2819" width="6.7109375" style="2" customWidth="1"/>
    <col min="2820" max="2820" width="9.42578125" style="2" customWidth="1"/>
    <col min="2821" max="2822" width="10.7109375" style="2" customWidth="1"/>
    <col min="2823" max="2823" width="6.7109375" style="2" customWidth="1"/>
    <col min="2824" max="2824" width="9.28515625" style="2" customWidth="1"/>
    <col min="2825" max="2826" width="10.7109375" style="2" customWidth="1"/>
    <col min="2827" max="3072" width="9.140625" style="2"/>
    <col min="3073" max="3073" width="14.7109375" style="2" customWidth="1"/>
    <col min="3074" max="3074" width="10.7109375" style="2" customWidth="1"/>
    <col min="3075" max="3075" width="6.7109375" style="2" customWidth="1"/>
    <col min="3076" max="3076" width="9.42578125" style="2" customWidth="1"/>
    <col min="3077" max="3078" width="10.7109375" style="2" customWidth="1"/>
    <col min="3079" max="3079" width="6.7109375" style="2" customWidth="1"/>
    <col min="3080" max="3080" width="9.28515625" style="2" customWidth="1"/>
    <col min="3081" max="3082" width="10.7109375" style="2" customWidth="1"/>
    <col min="3083" max="3328" width="9.140625" style="2"/>
    <col min="3329" max="3329" width="14.7109375" style="2" customWidth="1"/>
    <col min="3330" max="3330" width="10.7109375" style="2" customWidth="1"/>
    <col min="3331" max="3331" width="6.7109375" style="2" customWidth="1"/>
    <col min="3332" max="3332" width="9.42578125" style="2" customWidth="1"/>
    <col min="3333" max="3334" width="10.7109375" style="2" customWidth="1"/>
    <col min="3335" max="3335" width="6.7109375" style="2" customWidth="1"/>
    <col min="3336" max="3336" width="9.28515625" style="2" customWidth="1"/>
    <col min="3337" max="3338" width="10.7109375" style="2" customWidth="1"/>
    <col min="3339" max="3584" width="9.140625" style="2"/>
    <col min="3585" max="3585" width="14.7109375" style="2" customWidth="1"/>
    <col min="3586" max="3586" width="10.7109375" style="2" customWidth="1"/>
    <col min="3587" max="3587" width="6.7109375" style="2" customWidth="1"/>
    <col min="3588" max="3588" width="9.42578125" style="2" customWidth="1"/>
    <col min="3589" max="3590" width="10.7109375" style="2" customWidth="1"/>
    <col min="3591" max="3591" width="6.7109375" style="2" customWidth="1"/>
    <col min="3592" max="3592" width="9.28515625" style="2" customWidth="1"/>
    <col min="3593" max="3594" width="10.7109375" style="2" customWidth="1"/>
    <col min="3595" max="3840" width="9.140625" style="2"/>
    <col min="3841" max="3841" width="14.7109375" style="2" customWidth="1"/>
    <col min="3842" max="3842" width="10.7109375" style="2" customWidth="1"/>
    <col min="3843" max="3843" width="6.7109375" style="2" customWidth="1"/>
    <col min="3844" max="3844" width="9.42578125" style="2" customWidth="1"/>
    <col min="3845" max="3846" width="10.7109375" style="2" customWidth="1"/>
    <col min="3847" max="3847" width="6.7109375" style="2" customWidth="1"/>
    <col min="3848" max="3848" width="9.28515625" style="2" customWidth="1"/>
    <col min="3849" max="3850" width="10.7109375" style="2" customWidth="1"/>
    <col min="3851" max="4096" width="9.140625" style="2"/>
    <col min="4097" max="4097" width="14.7109375" style="2" customWidth="1"/>
    <col min="4098" max="4098" width="10.7109375" style="2" customWidth="1"/>
    <col min="4099" max="4099" width="6.7109375" style="2" customWidth="1"/>
    <col min="4100" max="4100" width="9.42578125" style="2" customWidth="1"/>
    <col min="4101" max="4102" width="10.7109375" style="2" customWidth="1"/>
    <col min="4103" max="4103" width="6.7109375" style="2" customWidth="1"/>
    <col min="4104" max="4104" width="9.28515625" style="2" customWidth="1"/>
    <col min="4105" max="4106" width="10.7109375" style="2" customWidth="1"/>
    <col min="4107" max="4352" width="9.140625" style="2"/>
    <col min="4353" max="4353" width="14.7109375" style="2" customWidth="1"/>
    <col min="4354" max="4354" width="10.7109375" style="2" customWidth="1"/>
    <col min="4355" max="4355" width="6.7109375" style="2" customWidth="1"/>
    <col min="4356" max="4356" width="9.42578125" style="2" customWidth="1"/>
    <col min="4357" max="4358" width="10.7109375" style="2" customWidth="1"/>
    <col min="4359" max="4359" width="6.7109375" style="2" customWidth="1"/>
    <col min="4360" max="4360" width="9.28515625" style="2" customWidth="1"/>
    <col min="4361" max="4362" width="10.7109375" style="2" customWidth="1"/>
    <col min="4363" max="4608" width="9.140625" style="2"/>
    <col min="4609" max="4609" width="14.7109375" style="2" customWidth="1"/>
    <col min="4610" max="4610" width="10.7109375" style="2" customWidth="1"/>
    <col min="4611" max="4611" width="6.7109375" style="2" customWidth="1"/>
    <col min="4612" max="4612" width="9.42578125" style="2" customWidth="1"/>
    <col min="4613" max="4614" width="10.7109375" style="2" customWidth="1"/>
    <col min="4615" max="4615" width="6.7109375" style="2" customWidth="1"/>
    <col min="4616" max="4616" width="9.28515625" style="2" customWidth="1"/>
    <col min="4617" max="4618" width="10.7109375" style="2" customWidth="1"/>
    <col min="4619" max="4864" width="9.140625" style="2"/>
    <col min="4865" max="4865" width="14.7109375" style="2" customWidth="1"/>
    <col min="4866" max="4866" width="10.7109375" style="2" customWidth="1"/>
    <col min="4867" max="4867" width="6.7109375" style="2" customWidth="1"/>
    <col min="4868" max="4868" width="9.42578125" style="2" customWidth="1"/>
    <col min="4869" max="4870" width="10.7109375" style="2" customWidth="1"/>
    <col min="4871" max="4871" width="6.7109375" style="2" customWidth="1"/>
    <col min="4872" max="4872" width="9.28515625" style="2" customWidth="1"/>
    <col min="4873" max="4874" width="10.7109375" style="2" customWidth="1"/>
    <col min="4875" max="5120" width="9.140625" style="2"/>
    <col min="5121" max="5121" width="14.7109375" style="2" customWidth="1"/>
    <col min="5122" max="5122" width="10.7109375" style="2" customWidth="1"/>
    <col min="5123" max="5123" width="6.7109375" style="2" customWidth="1"/>
    <col min="5124" max="5124" width="9.42578125" style="2" customWidth="1"/>
    <col min="5125" max="5126" width="10.7109375" style="2" customWidth="1"/>
    <col min="5127" max="5127" width="6.7109375" style="2" customWidth="1"/>
    <col min="5128" max="5128" width="9.28515625" style="2" customWidth="1"/>
    <col min="5129" max="5130" width="10.7109375" style="2" customWidth="1"/>
    <col min="5131" max="5376" width="9.140625" style="2"/>
    <col min="5377" max="5377" width="14.7109375" style="2" customWidth="1"/>
    <col min="5378" max="5378" width="10.7109375" style="2" customWidth="1"/>
    <col min="5379" max="5379" width="6.7109375" style="2" customWidth="1"/>
    <col min="5380" max="5380" width="9.42578125" style="2" customWidth="1"/>
    <col min="5381" max="5382" width="10.7109375" style="2" customWidth="1"/>
    <col min="5383" max="5383" width="6.7109375" style="2" customWidth="1"/>
    <col min="5384" max="5384" width="9.28515625" style="2" customWidth="1"/>
    <col min="5385" max="5386" width="10.7109375" style="2" customWidth="1"/>
    <col min="5387" max="5632" width="9.140625" style="2"/>
    <col min="5633" max="5633" width="14.7109375" style="2" customWidth="1"/>
    <col min="5634" max="5634" width="10.7109375" style="2" customWidth="1"/>
    <col min="5635" max="5635" width="6.7109375" style="2" customWidth="1"/>
    <col min="5636" max="5636" width="9.42578125" style="2" customWidth="1"/>
    <col min="5637" max="5638" width="10.7109375" style="2" customWidth="1"/>
    <col min="5639" max="5639" width="6.7109375" style="2" customWidth="1"/>
    <col min="5640" max="5640" width="9.28515625" style="2" customWidth="1"/>
    <col min="5641" max="5642" width="10.7109375" style="2" customWidth="1"/>
    <col min="5643" max="5888" width="9.140625" style="2"/>
    <col min="5889" max="5889" width="14.7109375" style="2" customWidth="1"/>
    <col min="5890" max="5890" width="10.7109375" style="2" customWidth="1"/>
    <col min="5891" max="5891" width="6.7109375" style="2" customWidth="1"/>
    <col min="5892" max="5892" width="9.42578125" style="2" customWidth="1"/>
    <col min="5893" max="5894" width="10.7109375" style="2" customWidth="1"/>
    <col min="5895" max="5895" width="6.7109375" style="2" customWidth="1"/>
    <col min="5896" max="5896" width="9.28515625" style="2" customWidth="1"/>
    <col min="5897" max="5898" width="10.7109375" style="2" customWidth="1"/>
    <col min="5899" max="6144" width="9.140625" style="2"/>
    <col min="6145" max="6145" width="14.7109375" style="2" customWidth="1"/>
    <col min="6146" max="6146" width="10.7109375" style="2" customWidth="1"/>
    <col min="6147" max="6147" width="6.7109375" style="2" customWidth="1"/>
    <col min="6148" max="6148" width="9.42578125" style="2" customWidth="1"/>
    <col min="6149" max="6150" width="10.7109375" style="2" customWidth="1"/>
    <col min="6151" max="6151" width="6.7109375" style="2" customWidth="1"/>
    <col min="6152" max="6152" width="9.28515625" style="2" customWidth="1"/>
    <col min="6153" max="6154" width="10.7109375" style="2" customWidth="1"/>
    <col min="6155" max="6400" width="9.140625" style="2"/>
    <col min="6401" max="6401" width="14.7109375" style="2" customWidth="1"/>
    <col min="6402" max="6402" width="10.7109375" style="2" customWidth="1"/>
    <col min="6403" max="6403" width="6.7109375" style="2" customWidth="1"/>
    <col min="6404" max="6404" width="9.42578125" style="2" customWidth="1"/>
    <col min="6405" max="6406" width="10.7109375" style="2" customWidth="1"/>
    <col min="6407" max="6407" width="6.7109375" style="2" customWidth="1"/>
    <col min="6408" max="6408" width="9.28515625" style="2" customWidth="1"/>
    <col min="6409" max="6410" width="10.7109375" style="2" customWidth="1"/>
    <col min="6411" max="6656" width="9.140625" style="2"/>
    <col min="6657" max="6657" width="14.7109375" style="2" customWidth="1"/>
    <col min="6658" max="6658" width="10.7109375" style="2" customWidth="1"/>
    <col min="6659" max="6659" width="6.7109375" style="2" customWidth="1"/>
    <col min="6660" max="6660" width="9.42578125" style="2" customWidth="1"/>
    <col min="6661" max="6662" width="10.7109375" style="2" customWidth="1"/>
    <col min="6663" max="6663" width="6.7109375" style="2" customWidth="1"/>
    <col min="6664" max="6664" width="9.28515625" style="2" customWidth="1"/>
    <col min="6665" max="6666" width="10.7109375" style="2" customWidth="1"/>
    <col min="6667" max="6912" width="9.140625" style="2"/>
    <col min="6913" max="6913" width="14.7109375" style="2" customWidth="1"/>
    <col min="6914" max="6914" width="10.7109375" style="2" customWidth="1"/>
    <col min="6915" max="6915" width="6.7109375" style="2" customWidth="1"/>
    <col min="6916" max="6916" width="9.42578125" style="2" customWidth="1"/>
    <col min="6917" max="6918" width="10.7109375" style="2" customWidth="1"/>
    <col min="6919" max="6919" width="6.7109375" style="2" customWidth="1"/>
    <col min="6920" max="6920" width="9.28515625" style="2" customWidth="1"/>
    <col min="6921" max="6922" width="10.7109375" style="2" customWidth="1"/>
    <col min="6923" max="7168" width="9.140625" style="2"/>
    <col min="7169" max="7169" width="14.7109375" style="2" customWidth="1"/>
    <col min="7170" max="7170" width="10.7109375" style="2" customWidth="1"/>
    <col min="7171" max="7171" width="6.7109375" style="2" customWidth="1"/>
    <col min="7172" max="7172" width="9.42578125" style="2" customWidth="1"/>
    <col min="7173" max="7174" width="10.7109375" style="2" customWidth="1"/>
    <col min="7175" max="7175" width="6.7109375" style="2" customWidth="1"/>
    <col min="7176" max="7176" width="9.28515625" style="2" customWidth="1"/>
    <col min="7177" max="7178" width="10.7109375" style="2" customWidth="1"/>
    <col min="7179" max="7424" width="9.140625" style="2"/>
    <col min="7425" max="7425" width="14.7109375" style="2" customWidth="1"/>
    <col min="7426" max="7426" width="10.7109375" style="2" customWidth="1"/>
    <col min="7427" max="7427" width="6.7109375" style="2" customWidth="1"/>
    <col min="7428" max="7428" width="9.42578125" style="2" customWidth="1"/>
    <col min="7429" max="7430" width="10.7109375" style="2" customWidth="1"/>
    <col min="7431" max="7431" width="6.7109375" style="2" customWidth="1"/>
    <col min="7432" max="7432" width="9.28515625" style="2" customWidth="1"/>
    <col min="7433" max="7434" width="10.7109375" style="2" customWidth="1"/>
    <col min="7435" max="7680" width="9.140625" style="2"/>
    <col min="7681" max="7681" width="14.7109375" style="2" customWidth="1"/>
    <col min="7682" max="7682" width="10.7109375" style="2" customWidth="1"/>
    <col min="7683" max="7683" width="6.7109375" style="2" customWidth="1"/>
    <col min="7684" max="7684" width="9.42578125" style="2" customWidth="1"/>
    <col min="7685" max="7686" width="10.7109375" style="2" customWidth="1"/>
    <col min="7687" max="7687" width="6.7109375" style="2" customWidth="1"/>
    <col min="7688" max="7688" width="9.28515625" style="2" customWidth="1"/>
    <col min="7689" max="7690" width="10.7109375" style="2" customWidth="1"/>
    <col min="7691" max="7936" width="9.140625" style="2"/>
    <col min="7937" max="7937" width="14.7109375" style="2" customWidth="1"/>
    <col min="7938" max="7938" width="10.7109375" style="2" customWidth="1"/>
    <col min="7939" max="7939" width="6.7109375" style="2" customWidth="1"/>
    <col min="7940" max="7940" width="9.42578125" style="2" customWidth="1"/>
    <col min="7941" max="7942" width="10.7109375" style="2" customWidth="1"/>
    <col min="7943" max="7943" width="6.7109375" style="2" customWidth="1"/>
    <col min="7944" max="7944" width="9.28515625" style="2" customWidth="1"/>
    <col min="7945" max="7946" width="10.7109375" style="2" customWidth="1"/>
    <col min="7947" max="8192" width="9.140625" style="2"/>
    <col min="8193" max="8193" width="14.7109375" style="2" customWidth="1"/>
    <col min="8194" max="8194" width="10.7109375" style="2" customWidth="1"/>
    <col min="8195" max="8195" width="6.7109375" style="2" customWidth="1"/>
    <col min="8196" max="8196" width="9.42578125" style="2" customWidth="1"/>
    <col min="8197" max="8198" width="10.7109375" style="2" customWidth="1"/>
    <col min="8199" max="8199" width="6.7109375" style="2" customWidth="1"/>
    <col min="8200" max="8200" width="9.28515625" style="2" customWidth="1"/>
    <col min="8201" max="8202" width="10.7109375" style="2" customWidth="1"/>
    <col min="8203" max="8448" width="9.140625" style="2"/>
    <col min="8449" max="8449" width="14.7109375" style="2" customWidth="1"/>
    <col min="8450" max="8450" width="10.7109375" style="2" customWidth="1"/>
    <col min="8451" max="8451" width="6.7109375" style="2" customWidth="1"/>
    <col min="8452" max="8452" width="9.42578125" style="2" customWidth="1"/>
    <col min="8453" max="8454" width="10.7109375" style="2" customWidth="1"/>
    <col min="8455" max="8455" width="6.7109375" style="2" customWidth="1"/>
    <col min="8456" max="8456" width="9.28515625" style="2" customWidth="1"/>
    <col min="8457" max="8458" width="10.7109375" style="2" customWidth="1"/>
    <col min="8459" max="8704" width="9.140625" style="2"/>
    <col min="8705" max="8705" width="14.7109375" style="2" customWidth="1"/>
    <col min="8706" max="8706" width="10.7109375" style="2" customWidth="1"/>
    <col min="8707" max="8707" width="6.7109375" style="2" customWidth="1"/>
    <col min="8708" max="8708" width="9.42578125" style="2" customWidth="1"/>
    <col min="8709" max="8710" width="10.7109375" style="2" customWidth="1"/>
    <col min="8711" max="8711" width="6.7109375" style="2" customWidth="1"/>
    <col min="8712" max="8712" width="9.28515625" style="2" customWidth="1"/>
    <col min="8713" max="8714" width="10.7109375" style="2" customWidth="1"/>
    <col min="8715" max="8960" width="9.140625" style="2"/>
    <col min="8961" max="8961" width="14.7109375" style="2" customWidth="1"/>
    <col min="8962" max="8962" width="10.7109375" style="2" customWidth="1"/>
    <col min="8963" max="8963" width="6.7109375" style="2" customWidth="1"/>
    <col min="8964" max="8964" width="9.42578125" style="2" customWidth="1"/>
    <col min="8965" max="8966" width="10.7109375" style="2" customWidth="1"/>
    <col min="8967" max="8967" width="6.7109375" style="2" customWidth="1"/>
    <col min="8968" max="8968" width="9.28515625" style="2" customWidth="1"/>
    <col min="8969" max="8970" width="10.7109375" style="2" customWidth="1"/>
    <col min="8971" max="9216" width="9.140625" style="2"/>
    <col min="9217" max="9217" width="14.7109375" style="2" customWidth="1"/>
    <col min="9218" max="9218" width="10.7109375" style="2" customWidth="1"/>
    <col min="9219" max="9219" width="6.7109375" style="2" customWidth="1"/>
    <col min="9220" max="9220" width="9.42578125" style="2" customWidth="1"/>
    <col min="9221" max="9222" width="10.7109375" style="2" customWidth="1"/>
    <col min="9223" max="9223" width="6.7109375" style="2" customWidth="1"/>
    <col min="9224" max="9224" width="9.28515625" style="2" customWidth="1"/>
    <col min="9225" max="9226" width="10.7109375" style="2" customWidth="1"/>
    <col min="9227" max="9472" width="9.140625" style="2"/>
    <col min="9473" max="9473" width="14.7109375" style="2" customWidth="1"/>
    <col min="9474" max="9474" width="10.7109375" style="2" customWidth="1"/>
    <col min="9475" max="9475" width="6.7109375" style="2" customWidth="1"/>
    <col min="9476" max="9476" width="9.42578125" style="2" customWidth="1"/>
    <col min="9477" max="9478" width="10.7109375" style="2" customWidth="1"/>
    <col min="9479" max="9479" width="6.7109375" style="2" customWidth="1"/>
    <col min="9480" max="9480" width="9.28515625" style="2" customWidth="1"/>
    <col min="9481" max="9482" width="10.7109375" style="2" customWidth="1"/>
    <col min="9483" max="9728" width="9.140625" style="2"/>
    <col min="9729" max="9729" width="14.7109375" style="2" customWidth="1"/>
    <col min="9730" max="9730" width="10.7109375" style="2" customWidth="1"/>
    <col min="9731" max="9731" width="6.7109375" style="2" customWidth="1"/>
    <col min="9732" max="9732" width="9.42578125" style="2" customWidth="1"/>
    <col min="9733" max="9734" width="10.7109375" style="2" customWidth="1"/>
    <col min="9735" max="9735" width="6.7109375" style="2" customWidth="1"/>
    <col min="9736" max="9736" width="9.28515625" style="2" customWidth="1"/>
    <col min="9737" max="9738" width="10.7109375" style="2" customWidth="1"/>
    <col min="9739" max="9984" width="9.140625" style="2"/>
    <col min="9985" max="9985" width="14.7109375" style="2" customWidth="1"/>
    <col min="9986" max="9986" width="10.7109375" style="2" customWidth="1"/>
    <col min="9987" max="9987" width="6.7109375" style="2" customWidth="1"/>
    <col min="9988" max="9988" width="9.42578125" style="2" customWidth="1"/>
    <col min="9989" max="9990" width="10.7109375" style="2" customWidth="1"/>
    <col min="9991" max="9991" width="6.7109375" style="2" customWidth="1"/>
    <col min="9992" max="9992" width="9.28515625" style="2" customWidth="1"/>
    <col min="9993" max="9994" width="10.7109375" style="2" customWidth="1"/>
    <col min="9995" max="10240" width="9.140625" style="2"/>
    <col min="10241" max="10241" width="14.7109375" style="2" customWidth="1"/>
    <col min="10242" max="10242" width="10.7109375" style="2" customWidth="1"/>
    <col min="10243" max="10243" width="6.7109375" style="2" customWidth="1"/>
    <col min="10244" max="10244" width="9.42578125" style="2" customWidth="1"/>
    <col min="10245" max="10246" width="10.7109375" style="2" customWidth="1"/>
    <col min="10247" max="10247" width="6.7109375" style="2" customWidth="1"/>
    <col min="10248" max="10248" width="9.28515625" style="2" customWidth="1"/>
    <col min="10249" max="10250" width="10.7109375" style="2" customWidth="1"/>
    <col min="10251" max="10496" width="9.140625" style="2"/>
    <col min="10497" max="10497" width="14.7109375" style="2" customWidth="1"/>
    <col min="10498" max="10498" width="10.7109375" style="2" customWidth="1"/>
    <col min="10499" max="10499" width="6.7109375" style="2" customWidth="1"/>
    <col min="10500" max="10500" width="9.42578125" style="2" customWidth="1"/>
    <col min="10501" max="10502" width="10.7109375" style="2" customWidth="1"/>
    <col min="10503" max="10503" width="6.7109375" style="2" customWidth="1"/>
    <col min="10504" max="10504" width="9.28515625" style="2" customWidth="1"/>
    <col min="10505" max="10506" width="10.7109375" style="2" customWidth="1"/>
    <col min="10507" max="10752" width="9.140625" style="2"/>
    <col min="10753" max="10753" width="14.7109375" style="2" customWidth="1"/>
    <col min="10754" max="10754" width="10.7109375" style="2" customWidth="1"/>
    <col min="10755" max="10755" width="6.7109375" style="2" customWidth="1"/>
    <col min="10756" max="10756" width="9.42578125" style="2" customWidth="1"/>
    <col min="10757" max="10758" width="10.7109375" style="2" customWidth="1"/>
    <col min="10759" max="10759" width="6.7109375" style="2" customWidth="1"/>
    <col min="10760" max="10760" width="9.28515625" style="2" customWidth="1"/>
    <col min="10761" max="10762" width="10.7109375" style="2" customWidth="1"/>
    <col min="10763" max="11008" width="9.140625" style="2"/>
    <col min="11009" max="11009" width="14.7109375" style="2" customWidth="1"/>
    <col min="11010" max="11010" width="10.7109375" style="2" customWidth="1"/>
    <col min="11011" max="11011" width="6.7109375" style="2" customWidth="1"/>
    <col min="11012" max="11012" width="9.42578125" style="2" customWidth="1"/>
    <col min="11013" max="11014" width="10.7109375" style="2" customWidth="1"/>
    <col min="11015" max="11015" width="6.7109375" style="2" customWidth="1"/>
    <col min="11016" max="11016" width="9.28515625" style="2" customWidth="1"/>
    <col min="11017" max="11018" width="10.7109375" style="2" customWidth="1"/>
    <col min="11019" max="11264" width="9.140625" style="2"/>
    <col min="11265" max="11265" width="14.7109375" style="2" customWidth="1"/>
    <col min="11266" max="11266" width="10.7109375" style="2" customWidth="1"/>
    <col min="11267" max="11267" width="6.7109375" style="2" customWidth="1"/>
    <col min="11268" max="11268" width="9.42578125" style="2" customWidth="1"/>
    <col min="11269" max="11270" width="10.7109375" style="2" customWidth="1"/>
    <col min="11271" max="11271" width="6.7109375" style="2" customWidth="1"/>
    <col min="11272" max="11272" width="9.28515625" style="2" customWidth="1"/>
    <col min="11273" max="11274" width="10.7109375" style="2" customWidth="1"/>
    <col min="11275" max="11520" width="9.140625" style="2"/>
    <col min="11521" max="11521" width="14.7109375" style="2" customWidth="1"/>
    <col min="11522" max="11522" width="10.7109375" style="2" customWidth="1"/>
    <col min="11523" max="11523" width="6.7109375" style="2" customWidth="1"/>
    <col min="11524" max="11524" width="9.42578125" style="2" customWidth="1"/>
    <col min="11525" max="11526" width="10.7109375" style="2" customWidth="1"/>
    <col min="11527" max="11527" width="6.7109375" style="2" customWidth="1"/>
    <col min="11528" max="11528" width="9.28515625" style="2" customWidth="1"/>
    <col min="11529" max="11530" width="10.7109375" style="2" customWidth="1"/>
    <col min="11531" max="11776" width="9.140625" style="2"/>
    <col min="11777" max="11777" width="14.7109375" style="2" customWidth="1"/>
    <col min="11778" max="11778" width="10.7109375" style="2" customWidth="1"/>
    <col min="11779" max="11779" width="6.7109375" style="2" customWidth="1"/>
    <col min="11780" max="11780" width="9.42578125" style="2" customWidth="1"/>
    <col min="11781" max="11782" width="10.7109375" style="2" customWidth="1"/>
    <col min="11783" max="11783" width="6.7109375" style="2" customWidth="1"/>
    <col min="11784" max="11784" width="9.28515625" style="2" customWidth="1"/>
    <col min="11785" max="11786" width="10.7109375" style="2" customWidth="1"/>
    <col min="11787" max="12032" width="9.140625" style="2"/>
    <col min="12033" max="12033" width="14.7109375" style="2" customWidth="1"/>
    <col min="12034" max="12034" width="10.7109375" style="2" customWidth="1"/>
    <col min="12035" max="12035" width="6.7109375" style="2" customWidth="1"/>
    <col min="12036" max="12036" width="9.42578125" style="2" customWidth="1"/>
    <col min="12037" max="12038" width="10.7109375" style="2" customWidth="1"/>
    <col min="12039" max="12039" width="6.7109375" style="2" customWidth="1"/>
    <col min="12040" max="12040" width="9.28515625" style="2" customWidth="1"/>
    <col min="12041" max="12042" width="10.7109375" style="2" customWidth="1"/>
    <col min="12043" max="12288" width="9.140625" style="2"/>
    <col min="12289" max="12289" width="14.7109375" style="2" customWidth="1"/>
    <col min="12290" max="12290" width="10.7109375" style="2" customWidth="1"/>
    <col min="12291" max="12291" width="6.7109375" style="2" customWidth="1"/>
    <col min="12292" max="12292" width="9.42578125" style="2" customWidth="1"/>
    <col min="12293" max="12294" width="10.7109375" style="2" customWidth="1"/>
    <col min="12295" max="12295" width="6.7109375" style="2" customWidth="1"/>
    <col min="12296" max="12296" width="9.28515625" style="2" customWidth="1"/>
    <col min="12297" max="12298" width="10.7109375" style="2" customWidth="1"/>
    <col min="12299" max="12544" width="9.140625" style="2"/>
    <col min="12545" max="12545" width="14.7109375" style="2" customWidth="1"/>
    <col min="12546" max="12546" width="10.7109375" style="2" customWidth="1"/>
    <col min="12547" max="12547" width="6.7109375" style="2" customWidth="1"/>
    <col min="12548" max="12548" width="9.42578125" style="2" customWidth="1"/>
    <col min="12549" max="12550" width="10.7109375" style="2" customWidth="1"/>
    <col min="12551" max="12551" width="6.7109375" style="2" customWidth="1"/>
    <col min="12552" max="12552" width="9.28515625" style="2" customWidth="1"/>
    <col min="12553" max="12554" width="10.7109375" style="2" customWidth="1"/>
    <col min="12555" max="12800" width="9.140625" style="2"/>
    <col min="12801" max="12801" width="14.7109375" style="2" customWidth="1"/>
    <col min="12802" max="12802" width="10.7109375" style="2" customWidth="1"/>
    <col min="12803" max="12803" width="6.7109375" style="2" customWidth="1"/>
    <col min="12804" max="12804" width="9.42578125" style="2" customWidth="1"/>
    <col min="12805" max="12806" width="10.7109375" style="2" customWidth="1"/>
    <col min="12807" max="12807" width="6.7109375" style="2" customWidth="1"/>
    <col min="12808" max="12808" width="9.28515625" style="2" customWidth="1"/>
    <col min="12809" max="12810" width="10.7109375" style="2" customWidth="1"/>
    <col min="12811" max="13056" width="9.140625" style="2"/>
    <col min="13057" max="13057" width="14.7109375" style="2" customWidth="1"/>
    <col min="13058" max="13058" width="10.7109375" style="2" customWidth="1"/>
    <col min="13059" max="13059" width="6.7109375" style="2" customWidth="1"/>
    <col min="13060" max="13060" width="9.42578125" style="2" customWidth="1"/>
    <col min="13061" max="13062" width="10.7109375" style="2" customWidth="1"/>
    <col min="13063" max="13063" width="6.7109375" style="2" customWidth="1"/>
    <col min="13064" max="13064" width="9.28515625" style="2" customWidth="1"/>
    <col min="13065" max="13066" width="10.7109375" style="2" customWidth="1"/>
    <col min="13067" max="13312" width="9.140625" style="2"/>
    <col min="13313" max="13313" width="14.7109375" style="2" customWidth="1"/>
    <col min="13314" max="13314" width="10.7109375" style="2" customWidth="1"/>
    <col min="13315" max="13315" width="6.7109375" style="2" customWidth="1"/>
    <col min="13316" max="13316" width="9.42578125" style="2" customWidth="1"/>
    <col min="13317" max="13318" width="10.7109375" style="2" customWidth="1"/>
    <col min="13319" max="13319" width="6.7109375" style="2" customWidth="1"/>
    <col min="13320" max="13320" width="9.28515625" style="2" customWidth="1"/>
    <col min="13321" max="13322" width="10.7109375" style="2" customWidth="1"/>
    <col min="13323" max="13568" width="9.140625" style="2"/>
    <col min="13569" max="13569" width="14.7109375" style="2" customWidth="1"/>
    <col min="13570" max="13570" width="10.7109375" style="2" customWidth="1"/>
    <col min="13571" max="13571" width="6.7109375" style="2" customWidth="1"/>
    <col min="13572" max="13572" width="9.42578125" style="2" customWidth="1"/>
    <col min="13573" max="13574" width="10.7109375" style="2" customWidth="1"/>
    <col min="13575" max="13575" width="6.7109375" style="2" customWidth="1"/>
    <col min="13576" max="13576" width="9.28515625" style="2" customWidth="1"/>
    <col min="13577" max="13578" width="10.7109375" style="2" customWidth="1"/>
    <col min="13579" max="13824" width="9.140625" style="2"/>
    <col min="13825" max="13825" width="14.7109375" style="2" customWidth="1"/>
    <col min="13826" max="13826" width="10.7109375" style="2" customWidth="1"/>
    <col min="13827" max="13827" width="6.7109375" style="2" customWidth="1"/>
    <col min="13828" max="13828" width="9.42578125" style="2" customWidth="1"/>
    <col min="13829" max="13830" width="10.7109375" style="2" customWidth="1"/>
    <col min="13831" max="13831" width="6.7109375" style="2" customWidth="1"/>
    <col min="13832" max="13832" width="9.28515625" style="2" customWidth="1"/>
    <col min="13833" max="13834" width="10.7109375" style="2" customWidth="1"/>
    <col min="13835" max="14080" width="9.140625" style="2"/>
    <col min="14081" max="14081" width="14.7109375" style="2" customWidth="1"/>
    <col min="14082" max="14082" width="10.7109375" style="2" customWidth="1"/>
    <col min="14083" max="14083" width="6.7109375" style="2" customWidth="1"/>
    <col min="14084" max="14084" width="9.42578125" style="2" customWidth="1"/>
    <col min="14085" max="14086" width="10.7109375" style="2" customWidth="1"/>
    <col min="14087" max="14087" width="6.7109375" style="2" customWidth="1"/>
    <col min="14088" max="14088" width="9.28515625" style="2" customWidth="1"/>
    <col min="14089" max="14090" width="10.7109375" style="2" customWidth="1"/>
    <col min="14091" max="14336" width="9.140625" style="2"/>
    <col min="14337" max="14337" width="14.7109375" style="2" customWidth="1"/>
    <col min="14338" max="14338" width="10.7109375" style="2" customWidth="1"/>
    <col min="14339" max="14339" width="6.7109375" style="2" customWidth="1"/>
    <col min="14340" max="14340" width="9.42578125" style="2" customWidth="1"/>
    <col min="14341" max="14342" width="10.7109375" style="2" customWidth="1"/>
    <col min="14343" max="14343" width="6.7109375" style="2" customWidth="1"/>
    <col min="14344" max="14344" width="9.28515625" style="2" customWidth="1"/>
    <col min="14345" max="14346" width="10.7109375" style="2" customWidth="1"/>
    <col min="14347" max="14592" width="9.140625" style="2"/>
    <col min="14593" max="14593" width="14.7109375" style="2" customWidth="1"/>
    <col min="14594" max="14594" width="10.7109375" style="2" customWidth="1"/>
    <col min="14595" max="14595" width="6.7109375" style="2" customWidth="1"/>
    <col min="14596" max="14596" width="9.42578125" style="2" customWidth="1"/>
    <col min="14597" max="14598" width="10.7109375" style="2" customWidth="1"/>
    <col min="14599" max="14599" width="6.7109375" style="2" customWidth="1"/>
    <col min="14600" max="14600" width="9.28515625" style="2" customWidth="1"/>
    <col min="14601" max="14602" width="10.7109375" style="2" customWidth="1"/>
    <col min="14603" max="14848" width="9.140625" style="2"/>
    <col min="14849" max="14849" width="14.7109375" style="2" customWidth="1"/>
    <col min="14850" max="14850" width="10.7109375" style="2" customWidth="1"/>
    <col min="14851" max="14851" width="6.7109375" style="2" customWidth="1"/>
    <col min="14852" max="14852" width="9.42578125" style="2" customWidth="1"/>
    <col min="14853" max="14854" width="10.7109375" style="2" customWidth="1"/>
    <col min="14855" max="14855" width="6.7109375" style="2" customWidth="1"/>
    <col min="14856" max="14856" width="9.28515625" style="2" customWidth="1"/>
    <col min="14857" max="14858" width="10.7109375" style="2" customWidth="1"/>
    <col min="14859" max="15104" width="9.140625" style="2"/>
    <col min="15105" max="15105" width="14.7109375" style="2" customWidth="1"/>
    <col min="15106" max="15106" width="10.7109375" style="2" customWidth="1"/>
    <col min="15107" max="15107" width="6.7109375" style="2" customWidth="1"/>
    <col min="15108" max="15108" width="9.42578125" style="2" customWidth="1"/>
    <col min="15109" max="15110" width="10.7109375" style="2" customWidth="1"/>
    <col min="15111" max="15111" width="6.7109375" style="2" customWidth="1"/>
    <col min="15112" max="15112" width="9.28515625" style="2" customWidth="1"/>
    <col min="15113" max="15114" width="10.7109375" style="2" customWidth="1"/>
    <col min="15115" max="15360" width="9.140625" style="2"/>
    <col min="15361" max="15361" width="14.7109375" style="2" customWidth="1"/>
    <col min="15362" max="15362" width="10.7109375" style="2" customWidth="1"/>
    <col min="15363" max="15363" width="6.7109375" style="2" customWidth="1"/>
    <col min="15364" max="15364" width="9.42578125" style="2" customWidth="1"/>
    <col min="15365" max="15366" width="10.7109375" style="2" customWidth="1"/>
    <col min="15367" max="15367" width="6.7109375" style="2" customWidth="1"/>
    <col min="15368" max="15368" width="9.28515625" style="2" customWidth="1"/>
    <col min="15369" max="15370" width="10.7109375" style="2" customWidth="1"/>
    <col min="15371" max="15616" width="9.140625" style="2"/>
    <col min="15617" max="15617" width="14.7109375" style="2" customWidth="1"/>
    <col min="15618" max="15618" width="10.7109375" style="2" customWidth="1"/>
    <col min="15619" max="15619" width="6.7109375" style="2" customWidth="1"/>
    <col min="15620" max="15620" width="9.42578125" style="2" customWidth="1"/>
    <col min="15621" max="15622" width="10.7109375" style="2" customWidth="1"/>
    <col min="15623" max="15623" width="6.7109375" style="2" customWidth="1"/>
    <col min="15624" max="15624" width="9.28515625" style="2" customWidth="1"/>
    <col min="15625" max="15626" width="10.7109375" style="2" customWidth="1"/>
    <col min="15627" max="15872" width="9.140625" style="2"/>
    <col min="15873" max="15873" width="14.7109375" style="2" customWidth="1"/>
    <col min="15874" max="15874" width="10.7109375" style="2" customWidth="1"/>
    <col min="15875" max="15875" width="6.7109375" style="2" customWidth="1"/>
    <col min="15876" max="15876" width="9.42578125" style="2" customWidth="1"/>
    <col min="15877" max="15878" width="10.7109375" style="2" customWidth="1"/>
    <col min="15879" max="15879" width="6.7109375" style="2" customWidth="1"/>
    <col min="15880" max="15880" width="9.28515625" style="2" customWidth="1"/>
    <col min="15881" max="15882" width="10.7109375" style="2" customWidth="1"/>
    <col min="15883" max="16128" width="9.140625" style="2"/>
    <col min="16129" max="16129" width="14.7109375" style="2" customWidth="1"/>
    <col min="16130" max="16130" width="10.7109375" style="2" customWidth="1"/>
    <col min="16131" max="16131" width="6.7109375" style="2" customWidth="1"/>
    <col min="16132" max="16132" width="9.42578125" style="2" customWidth="1"/>
    <col min="16133" max="16134" width="10.7109375" style="2" customWidth="1"/>
    <col min="16135" max="16135" width="6.7109375" style="2" customWidth="1"/>
    <col min="16136" max="16136" width="9.28515625" style="2" customWidth="1"/>
    <col min="16137" max="16138" width="10.7109375" style="2" customWidth="1"/>
    <col min="16139" max="16384" width="9.140625" style="2"/>
  </cols>
  <sheetData>
    <row r="1" spans="1:10" s="17" customFormat="1" ht="38.25" customHeight="1" x14ac:dyDescent="0.2">
      <c r="A1" s="181" t="s">
        <v>629</v>
      </c>
      <c r="B1" s="252" t="s">
        <v>779</v>
      </c>
      <c r="C1" s="252"/>
      <c r="D1" s="252"/>
      <c r="E1" s="252"/>
      <c r="F1" s="252"/>
      <c r="G1" s="252"/>
      <c r="H1" s="252"/>
      <c r="I1" s="252"/>
      <c r="J1" s="252"/>
    </row>
    <row r="2" spans="1:10" s="17" customFormat="1" ht="18" customHeight="1" x14ac:dyDescent="0.2">
      <c r="A2" s="264" t="s">
        <v>1</v>
      </c>
      <c r="B2" s="264" t="s">
        <v>2</v>
      </c>
      <c r="C2" s="265" t="s">
        <v>85</v>
      </c>
      <c r="D2" s="265"/>
      <c r="E2" s="265"/>
      <c r="F2" s="265"/>
      <c r="G2" s="264" t="s">
        <v>86</v>
      </c>
      <c r="H2" s="264"/>
      <c r="I2" s="264"/>
      <c r="J2" s="264"/>
    </row>
    <row r="3" spans="1:10" s="12" customFormat="1" ht="18" customHeight="1" x14ac:dyDescent="0.25">
      <c r="A3" s="264"/>
      <c r="B3" s="264"/>
      <c r="C3" s="266" t="s">
        <v>657</v>
      </c>
      <c r="D3" s="267"/>
      <c r="E3" s="171" t="s">
        <v>4</v>
      </c>
      <c r="F3" s="171" t="s">
        <v>5</v>
      </c>
      <c r="G3" s="266" t="s">
        <v>657</v>
      </c>
      <c r="H3" s="267"/>
      <c r="I3" s="171" t="s">
        <v>4</v>
      </c>
      <c r="J3" s="171" t="s">
        <v>5</v>
      </c>
    </row>
    <row r="4" spans="1:10" s="13" customFormat="1" ht="18" customHeight="1" x14ac:dyDescent="0.25">
      <c r="A4" s="249" t="s">
        <v>6</v>
      </c>
      <c r="B4" s="4" t="s">
        <v>7</v>
      </c>
      <c r="C4" s="90">
        <v>134.375</v>
      </c>
      <c r="D4" s="91" t="s">
        <v>505</v>
      </c>
      <c r="E4" s="36">
        <v>116</v>
      </c>
      <c r="F4" s="36">
        <v>169</v>
      </c>
      <c r="G4" s="90">
        <v>120.375</v>
      </c>
      <c r="H4" s="91" t="s">
        <v>506</v>
      </c>
      <c r="I4" s="36">
        <v>86</v>
      </c>
      <c r="J4" s="36">
        <v>139</v>
      </c>
    </row>
    <row r="5" spans="1:10" s="13" customFormat="1" ht="18" customHeight="1" x14ac:dyDescent="0.25">
      <c r="A5" s="250"/>
      <c r="B5" s="4" t="s">
        <v>8</v>
      </c>
      <c r="C5" s="90">
        <v>146.375</v>
      </c>
      <c r="D5" s="91" t="s">
        <v>507</v>
      </c>
      <c r="E5" s="36">
        <v>28</v>
      </c>
      <c r="F5" s="36">
        <v>244</v>
      </c>
      <c r="G5" s="90">
        <v>136.875</v>
      </c>
      <c r="H5" s="91" t="s">
        <v>508</v>
      </c>
      <c r="I5" s="36">
        <v>33</v>
      </c>
      <c r="J5" s="36">
        <v>238</v>
      </c>
    </row>
    <row r="6" spans="1:10" s="13" customFormat="1" ht="18" customHeight="1" x14ac:dyDescent="0.25">
      <c r="A6" s="250"/>
      <c r="B6" s="4" t="s">
        <v>9</v>
      </c>
      <c r="C6" s="90">
        <v>131.875</v>
      </c>
      <c r="D6" s="91" t="s">
        <v>509</v>
      </c>
      <c r="E6" s="36">
        <v>52</v>
      </c>
      <c r="F6" s="36">
        <v>187</v>
      </c>
      <c r="G6" s="90">
        <v>126.875</v>
      </c>
      <c r="H6" s="91" t="s">
        <v>510</v>
      </c>
      <c r="I6" s="36">
        <v>52</v>
      </c>
      <c r="J6" s="36">
        <v>188</v>
      </c>
    </row>
    <row r="7" spans="1:10" s="13" customFormat="1" ht="18" customHeight="1" x14ac:dyDescent="0.25">
      <c r="A7" s="250"/>
      <c r="B7" s="4" t="s">
        <v>10</v>
      </c>
      <c r="C7" s="90">
        <v>140</v>
      </c>
      <c r="D7" s="91" t="s">
        <v>511</v>
      </c>
      <c r="E7" s="36">
        <v>79</v>
      </c>
      <c r="F7" s="36">
        <v>201</v>
      </c>
      <c r="G7" s="90">
        <v>135.625</v>
      </c>
      <c r="H7" s="91" t="s">
        <v>512</v>
      </c>
      <c r="I7" s="36">
        <v>74</v>
      </c>
      <c r="J7" s="36">
        <v>193</v>
      </c>
    </row>
    <row r="8" spans="1:10" s="13" customFormat="1" ht="18" customHeight="1" x14ac:dyDescent="0.25">
      <c r="A8" s="250"/>
      <c r="B8" s="4" t="s">
        <v>12</v>
      </c>
      <c r="C8" s="90">
        <v>123</v>
      </c>
      <c r="D8" s="91" t="s">
        <v>513</v>
      </c>
      <c r="E8" s="36">
        <v>87</v>
      </c>
      <c r="F8" s="36">
        <v>198</v>
      </c>
      <c r="G8" s="90">
        <v>118.375</v>
      </c>
      <c r="H8" s="91" t="s">
        <v>514</v>
      </c>
      <c r="I8" s="36">
        <v>86</v>
      </c>
      <c r="J8" s="36">
        <v>200</v>
      </c>
    </row>
    <row r="9" spans="1:10" s="13" customFormat="1" ht="18" customHeight="1" x14ac:dyDescent="0.25">
      <c r="A9" s="251"/>
      <c r="B9" s="8" t="s">
        <v>1</v>
      </c>
      <c r="C9" s="92">
        <v>135.125</v>
      </c>
      <c r="D9" s="93" t="s">
        <v>515</v>
      </c>
      <c r="E9" s="39">
        <v>28</v>
      </c>
      <c r="F9" s="39">
        <v>244</v>
      </c>
      <c r="G9" s="92">
        <v>127.625</v>
      </c>
      <c r="H9" s="93" t="s">
        <v>516</v>
      </c>
      <c r="I9" s="39">
        <v>33</v>
      </c>
      <c r="J9" s="39">
        <v>238</v>
      </c>
    </row>
    <row r="10" spans="1:10" s="13" customFormat="1" ht="18" customHeight="1" x14ac:dyDescent="0.25">
      <c r="A10" s="249" t="s">
        <v>15</v>
      </c>
      <c r="B10" s="4" t="s">
        <v>7</v>
      </c>
      <c r="C10" s="90">
        <v>128.625</v>
      </c>
      <c r="D10" s="91" t="s">
        <v>517</v>
      </c>
      <c r="E10" s="36">
        <v>98</v>
      </c>
      <c r="F10" s="36">
        <v>152</v>
      </c>
      <c r="G10" s="90">
        <v>129.75</v>
      </c>
      <c r="H10" s="91" t="s">
        <v>518</v>
      </c>
      <c r="I10" s="36">
        <v>96</v>
      </c>
      <c r="J10" s="36">
        <v>170</v>
      </c>
    </row>
    <row r="11" spans="1:10" s="13" customFormat="1" ht="18" customHeight="1" x14ac:dyDescent="0.25">
      <c r="A11" s="250"/>
      <c r="B11" s="4" t="s">
        <v>8</v>
      </c>
      <c r="C11" s="90">
        <v>142.625</v>
      </c>
      <c r="D11" s="91" t="s">
        <v>519</v>
      </c>
      <c r="E11" s="36">
        <v>83</v>
      </c>
      <c r="F11" s="36">
        <v>213</v>
      </c>
      <c r="G11" s="90">
        <v>136.375</v>
      </c>
      <c r="H11" s="91" t="s">
        <v>520</v>
      </c>
      <c r="I11" s="36">
        <v>81</v>
      </c>
      <c r="J11" s="36">
        <v>210</v>
      </c>
    </row>
    <row r="12" spans="1:10" s="13" customFormat="1" ht="18" customHeight="1" x14ac:dyDescent="0.25">
      <c r="A12" s="250"/>
      <c r="B12" s="4" t="s">
        <v>9</v>
      </c>
      <c r="C12" s="90">
        <v>110.375</v>
      </c>
      <c r="D12" s="91" t="s">
        <v>521</v>
      </c>
      <c r="E12" s="36">
        <v>77</v>
      </c>
      <c r="F12" s="36">
        <v>140</v>
      </c>
      <c r="G12" s="90">
        <v>106.5</v>
      </c>
      <c r="H12" s="91" t="s">
        <v>522</v>
      </c>
      <c r="I12" s="36">
        <v>76</v>
      </c>
      <c r="J12" s="36">
        <v>149</v>
      </c>
    </row>
    <row r="13" spans="1:10" s="13" customFormat="1" ht="18" customHeight="1" x14ac:dyDescent="0.25">
      <c r="A13" s="250"/>
      <c r="B13" s="4" t="s">
        <v>10</v>
      </c>
      <c r="C13" s="90">
        <v>83.5</v>
      </c>
      <c r="D13" s="91" t="s">
        <v>523</v>
      </c>
      <c r="E13" s="36">
        <v>66</v>
      </c>
      <c r="F13" s="36">
        <v>149</v>
      </c>
      <c r="G13" s="90">
        <v>80.75</v>
      </c>
      <c r="H13" s="91" t="s">
        <v>524</v>
      </c>
      <c r="I13" s="36">
        <v>62</v>
      </c>
      <c r="J13" s="36">
        <v>140</v>
      </c>
    </row>
    <row r="14" spans="1:10" s="13" customFormat="1" ht="18" customHeight="1" x14ac:dyDescent="0.25">
      <c r="A14" s="250"/>
      <c r="B14" s="4" t="s">
        <v>12</v>
      </c>
      <c r="C14" s="90">
        <v>109.875</v>
      </c>
      <c r="D14" s="91" t="s">
        <v>525</v>
      </c>
      <c r="E14" s="36">
        <v>27</v>
      </c>
      <c r="F14" s="36">
        <v>179</v>
      </c>
      <c r="G14" s="90">
        <v>103</v>
      </c>
      <c r="H14" s="91" t="s">
        <v>526</v>
      </c>
      <c r="I14" s="36">
        <v>36</v>
      </c>
      <c r="J14" s="36">
        <v>178</v>
      </c>
    </row>
    <row r="15" spans="1:10" s="13" customFormat="1" ht="18" customHeight="1" x14ac:dyDescent="0.25">
      <c r="A15" s="251"/>
      <c r="B15" s="8" t="s">
        <v>1</v>
      </c>
      <c r="C15" s="92">
        <v>115</v>
      </c>
      <c r="D15" s="93" t="s">
        <v>527</v>
      </c>
      <c r="E15" s="39">
        <v>27</v>
      </c>
      <c r="F15" s="39">
        <v>213</v>
      </c>
      <c r="G15" s="92">
        <v>111.27500000000001</v>
      </c>
      <c r="H15" s="93" t="s">
        <v>528</v>
      </c>
      <c r="I15" s="39">
        <v>36</v>
      </c>
      <c r="J15" s="39">
        <v>210</v>
      </c>
    </row>
    <row r="16" spans="1:10" s="13" customFormat="1" ht="18" customHeight="1" x14ac:dyDescent="0.25">
      <c r="A16" s="249" t="s">
        <v>18</v>
      </c>
      <c r="B16" s="4" t="s">
        <v>7</v>
      </c>
      <c r="C16" s="90">
        <v>117.3875</v>
      </c>
      <c r="D16" s="91" t="s">
        <v>529</v>
      </c>
      <c r="E16" s="36">
        <v>63</v>
      </c>
      <c r="F16" s="36">
        <v>259</v>
      </c>
      <c r="G16" s="90">
        <v>116.625</v>
      </c>
      <c r="H16" s="91" t="s">
        <v>530</v>
      </c>
      <c r="I16" s="36">
        <v>66</v>
      </c>
      <c r="J16" s="36">
        <v>241</v>
      </c>
    </row>
    <row r="17" spans="1:10" s="13" customFormat="1" ht="18" customHeight="1" x14ac:dyDescent="0.25">
      <c r="A17" s="250"/>
      <c r="B17" s="4" t="s">
        <v>8</v>
      </c>
      <c r="C17" s="90">
        <v>98.875</v>
      </c>
      <c r="D17" s="91" t="s">
        <v>531</v>
      </c>
      <c r="E17" s="36">
        <v>46</v>
      </c>
      <c r="F17" s="36">
        <v>184</v>
      </c>
      <c r="G17" s="90">
        <v>93</v>
      </c>
      <c r="H17" s="91" t="s">
        <v>532</v>
      </c>
      <c r="I17" s="36">
        <v>43</v>
      </c>
      <c r="J17" s="36">
        <v>180</v>
      </c>
    </row>
    <row r="18" spans="1:10" s="13" customFormat="1" ht="18" customHeight="1" x14ac:dyDescent="0.25">
      <c r="A18" s="250"/>
      <c r="B18" s="4" t="s">
        <v>9</v>
      </c>
      <c r="C18" s="90">
        <v>106</v>
      </c>
      <c r="D18" s="91" t="s">
        <v>533</v>
      </c>
      <c r="E18" s="36">
        <v>74</v>
      </c>
      <c r="F18" s="36">
        <v>131</v>
      </c>
      <c r="G18" s="90">
        <v>97.625</v>
      </c>
      <c r="H18" s="91" t="s">
        <v>534</v>
      </c>
      <c r="I18" s="36">
        <v>67</v>
      </c>
      <c r="J18" s="36">
        <v>123</v>
      </c>
    </row>
    <row r="19" spans="1:10" s="13" customFormat="1" ht="18" customHeight="1" x14ac:dyDescent="0.25">
      <c r="A19" s="250"/>
      <c r="B19" s="4" t="s">
        <v>10</v>
      </c>
      <c r="C19" s="90">
        <v>96.125</v>
      </c>
      <c r="D19" s="91" t="s">
        <v>126</v>
      </c>
      <c r="E19" s="36">
        <v>48</v>
      </c>
      <c r="F19" s="36">
        <v>139</v>
      </c>
      <c r="G19" s="90">
        <v>92</v>
      </c>
      <c r="H19" s="91" t="s">
        <v>535</v>
      </c>
      <c r="I19" s="36">
        <v>47</v>
      </c>
      <c r="J19" s="36">
        <v>134</v>
      </c>
    </row>
    <row r="20" spans="1:10" s="13" customFormat="1" ht="18" customHeight="1" x14ac:dyDescent="0.25">
      <c r="A20" s="250"/>
      <c r="B20" s="4" t="s">
        <v>12</v>
      </c>
      <c r="C20" s="90">
        <v>110</v>
      </c>
      <c r="D20" s="91" t="s">
        <v>536</v>
      </c>
      <c r="E20" s="36">
        <v>67</v>
      </c>
      <c r="F20" s="36">
        <v>202</v>
      </c>
      <c r="G20" s="90">
        <v>100.125</v>
      </c>
      <c r="H20" s="91" t="s">
        <v>537</v>
      </c>
      <c r="I20" s="36">
        <v>57</v>
      </c>
      <c r="J20" s="36">
        <v>194</v>
      </c>
    </row>
    <row r="21" spans="1:10" s="13" customFormat="1" ht="18" customHeight="1" x14ac:dyDescent="0.25">
      <c r="A21" s="251"/>
      <c r="B21" s="8" t="s">
        <v>1</v>
      </c>
      <c r="C21" s="92">
        <v>105.67750000000001</v>
      </c>
      <c r="D21" s="93" t="s">
        <v>506</v>
      </c>
      <c r="E21" s="39">
        <v>46</v>
      </c>
      <c r="F21" s="39">
        <v>259</v>
      </c>
      <c r="G21" s="92">
        <v>99.875</v>
      </c>
      <c r="H21" s="93" t="s">
        <v>538</v>
      </c>
      <c r="I21" s="39">
        <v>43</v>
      </c>
      <c r="J21" s="39">
        <v>241</v>
      </c>
    </row>
    <row r="22" spans="1:10" s="13" customFormat="1" ht="18" customHeight="1" x14ac:dyDescent="0.25">
      <c r="A22" s="249" t="s">
        <v>22</v>
      </c>
      <c r="B22" s="4" t="s">
        <v>7</v>
      </c>
      <c r="C22" s="90">
        <v>105.625</v>
      </c>
      <c r="D22" s="91" t="s">
        <v>539</v>
      </c>
      <c r="E22" s="36">
        <v>73</v>
      </c>
      <c r="F22" s="36">
        <v>129</v>
      </c>
      <c r="G22" s="90">
        <v>94.25</v>
      </c>
      <c r="H22" s="91" t="s">
        <v>540</v>
      </c>
      <c r="I22" s="36">
        <v>51</v>
      </c>
      <c r="J22" s="36">
        <v>126</v>
      </c>
    </row>
    <row r="23" spans="1:10" s="13" customFormat="1" ht="18" customHeight="1" x14ac:dyDescent="0.25">
      <c r="A23" s="250"/>
      <c r="B23" s="4" t="s">
        <v>8</v>
      </c>
      <c r="C23" s="90">
        <v>119.875</v>
      </c>
      <c r="D23" s="91" t="s">
        <v>541</v>
      </c>
      <c r="E23" s="36">
        <v>72</v>
      </c>
      <c r="F23" s="36">
        <v>164</v>
      </c>
      <c r="G23" s="90">
        <v>113.375</v>
      </c>
      <c r="H23" s="91" t="s">
        <v>542</v>
      </c>
      <c r="I23" s="36">
        <v>71</v>
      </c>
      <c r="J23" s="36">
        <v>162</v>
      </c>
    </row>
    <row r="24" spans="1:10" s="13" customFormat="1" ht="18" customHeight="1" x14ac:dyDescent="0.25">
      <c r="A24" s="250"/>
      <c r="B24" s="4" t="s">
        <v>9</v>
      </c>
      <c r="C24" s="90">
        <v>117.875</v>
      </c>
      <c r="D24" s="91" t="s">
        <v>543</v>
      </c>
      <c r="E24" s="36">
        <v>85</v>
      </c>
      <c r="F24" s="36">
        <v>185</v>
      </c>
      <c r="G24" s="90">
        <v>111.5</v>
      </c>
      <c r="H24" s="91" t="s">
        <v>544</v>
      </c>
      <c r="I24" s="36">
        <v>77</v>
      </c>
      <c r="J24" s="36">
        <v>183</v>
      </c>
    </row>
    <row r="25" spans="1:10" s="13" customFormat="1" ht="18" customHeight="1" x14ac:dyDescent="0.25">
      <c r="A25" s="250"/>
      <c r="B25" s="4" t="s">
        <v>10</v>
      </c>
      <c r="C25" s="90">
        <v>104</v>
      </c>
      <c r="D25" s="91" t="s">
        <v>545</v>
      </c>
      <c r="E25" s="36">
        <v>81</v>
      </c>
      <c r="F25" s="36">
        <v>132</v>
      </c>
      <c r="G25" s="90">
        <v>98.125</v>
      </c>
      <c r="H25" s="91" t="s">
        <v>546</v>
      </c>
      <c r="I25" s="36">
        <v>75</v>
      </c>
      <c r="J25" s="36">
        <v>128</v>
      </c>
    </row>
    <row r="26" spans="1:10" s="13" customFormat="1" ht="18" customHeight="1" x14ac:dyDescent="0.25">
      <c r="A26" s="250"/>
      <c r="B26" s="4" t="s">
        <v>12</v>
      </c>
      <c r="C26" s="90">
        <v>89.875</v>
      </c>
      <c r="D26" s="91" t="s">
        <v>547</v>
      </c>
      <c r="E26" s="36">
        <v>41</v>
      </c>
      <c r="F26" s="36">
        <v>182</v>
      </c>
      <c r="G26" s="90">
        <v>88.75</v>
      </c>
      <c r="H26" s="91" t="s">
        <v>548</v>
      </c>
      <c r="I26" s="36">
        <v>46</v>
      </c>
      <c r="J26" s="36">
        <v>178</v>
      </c>
    </row>
    <row r="27" spans="1:10" s="13" customFormat="1" ht="18" customHeight="1" x14ac:dyDescent="0.25">
      <c r="A27" s="251"/>
      <c r="B27" s="8" t="s">
        <v>1</v>
      </c>
      <c r="C27" s="92">
        <v>107.45</v>
      </c>
      <c r="D27" s="93" t="s">
        <v>621</v>
      </c>
      <c r="E27" s="39">
        <v>41</v>
      </c>
      <c r="F27" s="39">
        <v>185</v>
      </c>
      <c r="G27" s="92">
        <v>101.2</v>
      </c>
      <c r="H27" s="93" t="s">
        <v>549</v>
      </c>
      <c r="I27" s="39">
        <v>46</v>
      </c>
      <c r="J27" s="39">
        <v>183</v>
      </c>
    </row>
    <row r="28" spans="1:10" ht="15.75" x14ac:dyDescent="0.25">
      <c r="G28" s="23"/>
      <c r="H28" s="23"/>
      <c r="I28" s="23"/>
      <c r="J28" s="23"/>
    </row>
    <row r="29" spans="1:10" ht="15.75" x14ac:dyDescent="0.25">
      <c r="G29" s="23"/>
      <c r="H29" s="23"/>
      <c r="I29" s="23"/>
      <c r="J29" s="23"/>
    </row>
    <row r="30" spans="1:10" ht="15.75" x14ac:dyDescent="0.25">
      <c r="G30" s="23"/>
      <c r="H30" s="23"/>
      <c r="I30" s="23"/>
      <c r="J30" s="23"/>
    </row>
    <row r="31" spans="1:10" ht="15.75" x14ac:dyDescent="0.25">
      <c r="G31" s="23"/>
      <c r="H31" s="23"/>
      <c r="I31" s="23"/>
      <c r="J31" s="23"/>
    </row>
    <row r="32" spans="1:10" ht="15.75" x14ac:dyDescent="0.25">
      <c r="G32" s="23"/>
      <c r="H32" s="23"/>
      <c r="I32" s="23"/>
      <c r="J32" s="23"/>
    </row>
  </sheetData>
  <customSheetViews>
    <customSheetView guid="{47446656-4427-4713-84F1-369842C9B919}" showPageBreaks="1" printArea="1" view="pageBreakPreview">
      <selection activeCell="B1" sqref="A1:J1"/>
      <pageMargins left="0.7" right="0.7" top="0.75" bottom="0.75" header="0.3" footer="0.3"/>
      <printOptions horizontalCentered="1"/>
      <pageSetup orientation="landscape" r:id="rId1"/>
    </customSheetView>
    <customSheetView guid="{899A0855-1E4C-4ABA-ACAE-00009733593A}" showPageBreaks="1" printArea="1" view="pageBreakPreview">
      <selection activeCell="L8" sqref="L6:L8"/>
      <pageMargins left="0.7" right="0.7" top="0.75" bottom="0.75" header="0.3" footer="0.3"/>
      <printOptions horizontalCentered="1"/>
      <pageSetup orientation="landscape" r:id="rId2"/>
    </customSheetView>
  </customSheetViews>
  <mergeCells count="11">
    <mergeCell ref="A10:A15"/>
    <mergeCell ref="A16:A21"/>
    <mergeCell ref="A22:A27"/>
    <mergeCell ref="B1:J1"/>
    <mergeCell ref="A2:A3"/>
    <mergeCell ref="B2:B3"/>
    <mergeCell ref="C2:F2"/>
    <mergeCell ref="G2:J2"/>
    <mergeCell ref="A4:A9"/>
    <mergeCell ref="C3:D3"/>
    <mergeCell ref="G3:H3"/>
  </mergeCells>
  <printOptions horizontalCentered="1"/>
  <pageMargins left="0.7" right="0.7" top="0.75" bottom="0.75" header="0.3" footer="0.3"/>
  <pageSetup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26</vt:i4>
      </vt:variant>
      <vt:variant>
        <vt:lpstr>Named Ranges</vt:lpstr>
      </vt:variant>
      <vt:variant>
        <vt:i4>30</vt:i4>
      </vt:variant>
    </vt:vector>
  </HeadingPairs>
  <TitlesOfParts>
    <vt:vector size="56" baseType="lpstr">
      <vt:lpstr>5.2-1 Point Lat-Long</vt:lpstr>
      <vt:lpstr>5.2-2 SAV types</vt:lpstr>
      <vt:lpstr>5.2-3 WQ Depth FINAL</vt:lpstr>
      <vt:lpstr>5.2-4 WQ Temp FINAL</vt:lpstr>
      <vt:lpstr>5.2-5 WQ Sp Cond FINAL</vt:lpstr>
      <vt:lpstr>5.2-6 WQ Salinity FINAL</vt:lpstr>
      <vt:lpstr>5.2-7 WQ DO FINAL</vt:lpstr>
      <vt:lpstr>5.2-8 WQ pH FINAL</vt:lpstr>
      <vt:lpstr>5.2-9 WQ ORP FINAL</vt:lpstr>
      <vt:lpstr>5.2-10 WQ Turbidity FINAL</vt:lpstr>
      <vt:lpstr>5.2-11 PW Temp FINAL</vt:lpstr>
      <vt:lpstr>5.2-12 Stats PW Temp</vt:lpstr>
      <vt:lpstr>5.2-13 PW to WQ Temp FINAL</vt:lpstr>
      <vt:lpstr>5.2-14 PW Sp Cond FINAL</vt:lpstr>
      <vt:lpstr>5.2-15 Stats PW Cond</vt:lpstr>
      <vt:lpstr>5.2-16 PW to WQ Sp Cond FINAL</vt:lpstr>
      <vt:lpstr>5.2-17 SAV Table FINAL</vt:lpstr>
      <vt:lpstr>5.2-18 SAV Multi-year</vt:lpstr>
      <vt:lpstr>5.2-19 FTT Taxa list FINAL</vt:lpstr>
      <vt:lpstr>5.2-20 Taxa num present FINAL</vt:lpstr>
      <vt:lpstr>5.2-21 Taxa Freq by Trans FINAL</vt:lpstr>
      <vt:lpstr>5.2-22 Min-Max Len FINAL</vt:lpstr>
      <vt:lpstr>5.2-23 Tax Freq by Area FINAL</vt:lpstr>
      <vt:lpstr>5.2-24 FTT 2011-2010 compare</vt:lpstr>
      <vt:lpstr>5.2-25 Light - FINAL</vt:lpstr>
      <vt:lpstr>5.2-26 Anal PW Sept 2011</vt:lpstr>
      <vt:lpstr>'5.2-1 Point Lat-Long'!Print_Area</vt:lpstr>
      <vt:lpstr>'5.2-10 WQ Turbidity FINAL'!Print_Area</vt:lpstr>
      <vt:lpstr>'5.2-11 PW Temp FINAL'!Print_Area</vt:lpstr>
      <vt:lpstr>'5.2-12 Stats PW Temp'!Print_Area</vt:lpstr>
      <vt:lpstr>'5.2-13 PW to WQ Temp FINAL'!Print_Area</vt:lpstr>
      <vt:lpstr>'5.2-14 PW Sp Cond FINAL'!Print_Area</vt:lpstr>
      <vt:lpstr>'5.2-15 Stats PW Cond'!Print_Area</vt:lpstr>
      <vt:lpstr>'5.2-16 PW to WQ Sp Cond FINAL'!Print_Area</vt:lpstr>
      <vt:lpstr>'5.2-17 SAV Table FINAL'!Print_Area</vt:lpstr>
      <vt:lpstr>'5.2-18 SAV Multi-year'!Print_Area</vt:lpstr>
      <vt:lpstr>'5.2-19 FTT Taxa list FINAL'!Print_Area</vt:lpstr>
      <vt:lpstr>'5.2-2 SAV types'!Print_Area</vt:lpstr>
      <vt:lpstr>'5.2-20 Taxa num present FINAL'!Print_Area</vt:lpstr>
      <vt:lpstr>'5.2-21 Taxa Freq by Trans FINAL'!Print_Area</vt:lpstr>
      <vt:lpstr>'5.2-22 Min-Max Len FINAL'!Print_Area</vt:lpstr>
      <vt:lpstr>'5.2-23 Tax Freq by Area FINAL'!Print_Area</vt:lpstr>
      <vt:lpstr>'5.2-24 FTT 2011-2010 compare'!Print_Area</vt:lpstr>
      <vt:lpstr>'5.2-25 Light - FINAL'!Print_Area</vt:lpstr>
      <vt:lpstr>'5.2-3 WQ Depth FINAL'!Print_Area</vt:lpstr>
      <vt:lpstr>'5.2-4 WQ Temp FINAL'!Print_Area</vt:lpstr>
      <vt:lpstr>'5.2-5 WQ Sp Cond FINAL'!Print_Area</vt:lpstr>
      <vt:lpstr>'5.2-6 WQ Salinity FINAL'!Print_Area</vt:lpstr>
      <vt:lpstr>'5.2-7 WQ DO FINAL'!Print_Area</vt:lpstr>
      <vt:lpstr>'5.2-8 WQ pH FINAL'!Print_Area</vt:lpstr>
      <vt:lpstr>'5.2-9 WQ ORP FINAL'!Print_Area</vt:lpstr>
      <vt:lpstr>'5.2-19 FTT Taxa list FINAL'!Print_Titles</vt:lpstr>
      <vt:lpstr>'5.2-20 Taxa num present FINAL'!Print_Titles</vt:lpstr>
      <vt:lpstr>'5.2-22 Min-Max Len FINAL'!Print_Titles</vt:lpstr>
      <vt:lpstr>'5.2-23 Tax Freq by Area FINAL'!Print_Titles</vt:lpstr>
      <vt:lpstr>'5.2-24 FTT 2011-2010 compare'!Print_Titles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MarkAdmin</dc:creator>
  <cp:lastModifiedBy>User</cp:lastModifiedBy>
  <cp:lastPrinted>2011-12-08T14:40:11Z</cp:lastPrinted>
  <dcterms:created xsi:type="dcterms:W3CDTF">2011-07-08T17:08:34Z</dcterms:created>
  <dcterms:modified xsi:type="dcterms:W3CDTF">2012-03-27T18:08:18Z</dcterms:modified>
</cp:coreProperties>
</file>