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0" yWindow="-60" windowWidth="18645" windowHeight="12165" firstSheet="1" activeTab="2"/>
  </bookViews>
  <sheets>
    <sheet name="Jan 09 - Jun 09" sheetId="7" r:id="rId1"/>
    <sheet name="Jun 09 - Jul 09" sheetId="9" r:id="rId2"/>
    <sheet name="Jul 09-Dec 09" sheetId="10" r:id="rId3"/>
    <sheet name="Weekly stage data" sheetId="8" r:id="rId4"/>
    <sheet name="Criteria" sheetId="4" r:id="rId5"/>
  </sheets>
  <definedNames>
    <definedName name="_xlnm.Print_Area" localSheetId="0">'Jan 09 - Jun 09'!$A$1:$BV$61</definedName>
    <definedName name="_xlnm.Print_Area" localSheetId="2">'Jul 09-Dec 09'!$A$1:$AK$61</definedName>
    <definedName name="_xlnm.Print_Area" localSheetId="1">'Jun 09 - Jul 09'!$A$1:$AX$61</definedName>
  </definedNames>
  <calcPr calcId="125725"/>
</workbook>
</file>

<file path=xl/calcChain.xml><?xml version="1.0" encoding="utf-8"?>
<calcChain xmlns="http://schemas.openxmlformats.org/spreadsheetml/2006/main">
  <c r="AB24" i="10"/>
  <c r="AA24"/>
  <c r="Z24"/>
  <c r="Y24"/>
  <c r="T21"/>
  <c r="T19"/>
  <c r="T18"/>
  <c r="T17"/>
  <c r="T15"/>
  <c r="T14"/>
  <c r="T13"/>
  <c r="T12"/>
  <c r="T10"/>
  <c r="T9"/>
  <c r="T7"/>
  <c r="T5"/>
  <c r="T4"/>
  <c r="T3"/>
  <c r="S21"/>
  <c r="S61" s="1"/>
  <c r="AK61" s="1"/>
  <c r="S19"/>
  <c r="S59" s="1"/>
  <c r="S18"/>
  <c r="S58" s="1"/>
  <c r="S17"/>
  <c r="S57" s="1"/>
  <c r="AK58" s="1"/>
  <c r="S15"/>
  <c r="S55" s="1"/>
  <c r="S14"/>
  <c r="S54" s="1"/>
  <c r="S13"/>
  <c r="S53" s="1"/>
  <c r="S12"/>
  <c r="S52" s="1"/>
  <c r="AK54" s="1"/>
  <c r="S10"/>
  <c r="S50" s="1"/>
  <c r="S9"/>
  <c r="S49" s="1"/>
  <c r="AK49" s="1"/>
  <c r="S7"/>
  <c r="S47" s="1"/>
  <c r="AK47" s="1"/>
  <c r="S5"/>
  <c r="S25" s="1"/>
  <c r="S4"/>
  <c r="S3"/>
  <c r="S43" s="1"/>
  <c r="AK44" s="1"/>
  <c r="R13"/>
  <c r="R53" s="1"/>
  <c r="Q13"/>
  <c r="Q53" s="1"/>
  <c r="R21"/>
  <c r="R61" s="1"/>
  <c r="AJ61" s="1"/>
  <c r="R19"/>
  <c r="R59" s="1"/>
  <c r="R18"/>
  <c r="R58" s="1"/>
  <c r="R17"/>
  <c r="R57" s="1"/>
  <c r="R15"/>
  <c r="R55" s="1"/>
  <c r="R14"/>
  <c r="R54" s="1"/>
  <c r="R12"/>
  <c r="R52" s="1"/>
  <c r="R10"/>
  <c r="R50" s="1"/>
  <c r="R9"/>
  <c r="R49" s="1"/>
  <c r="R7"/>
  <c r="R47" s="1"/>
  <c r="AJ47" s="1"/>
  <c r="R5"/>
  <c r="R4"/>
  <c r="R3"/>
  <c r="R43" s="1"/>
  <c r="AJ44" s="1"/>
  <c r="Q21"/>
  <c r="Q61" s="1"/>
  <c r="AI61" s="1"/>
  <c r="Q19"/>
  <c r="Q59" s="1"/>
  <c r="Q18"/>
  <c r="Q58" s="1"/>
  <c r="Q17"/>
  <c r="Q57" s="1"/>
  <c r="Q15"/>
  <c r="Q55" s="1"/>
  <c r="Q14"/>
  <c r="Q54" s="1"/>
  <c r="Q12"/>
  <c r="Q52" s="1"/>
  <c r="Q10"/>
  <c r="Q50" s="1"/>
  <c r="Q9"/>
  <c r="Q49" s="1"/>
  <c r="Q7"/>
  <c r="Q47" s="1"/>
  <c r="AI47" s="1"/>
  <c r="Q5"/>
  <c r="Q4"/>
  <c r="Q3"/>
  <c r="Q43" s="1"/>
  <c r="AI44" s="1"/>
  <c r="P21"/>
  <c r="P61" s="1"/>
  <c r="AH61" s="1"/>
  <c r="P19"/>
  <c r="P59" s="1"/>
  <c r="P18"/>
  <c r="P58" s="1"/>
  <c r="P17"/>
  <c r="P57" s="1"/>
  <c r="P15"/>
  <c r="P55" s="1"/>
  <c r="P14"/>
  <c r="P54" s="1"/>
  <c r="P13"/>
  <c r="P53" s="1"/>
  <c r="P12"/>
  <c r="P52" s="1"/>
  <c r="P10"/>
  <c r="P50" s="1"/>
  <c r="P9"/>
  <c r="P49" s="1"/>
  <c r="P7"/>
  <c r="P47" s="1"/>
  <c r="AH47" s="1"/>
  <c r="P5"/>
  <c r="P4"/>
  <c r="P3"/>
  <c r="P43" s="1"/>
  <c r="AH44" s="1"/>
  <c r="O21"/>
  <c r="O61" s="1"/>
  <c r="AG61" s="1"/>
  <c r="O19"/>
  <c r="O59" s="1"/>
  <c r="O18"/>
  <c r="O58" s="1"/>
  <c r="O17"/>
  <c r="O57" s="1"/>
  <c r="O15"/>
  <c r="O55" s="1"/>
  <c r="O14"/>
  <c r="O54" s="1"/>
  <c r="O13"/>
  <c r="O53" s="1"/>
  <c r="O12"/>
  <c r="O52" s="1"/>
  <c r="O10"/>
  <c r="O50" s="1"/>
  <c r="O9"/>
  <c r="O49" s="1"/>
  <c r="O7"/>
  <c r="O47" s="1"/>
  <c r="AG47" s="1"/>
  <c r="O5"/>
  <c r="O4"/>
  <c r="O3"/>
  <c r="O43" s="1"/>
  <c r="AG44" s="1"/>
  <c r="N21"/>
  <c r="N61" s="1"/>
  <c r="AF61" s="1"/>
  <c r="N19"/>
  <c r="N59" s="1"/>
  <c r="N18"/>
  <c r="N58" s="1"/>
  <c r="N17"/>
  <c r="N57" s="1"/>
  <c r="N15"/>
  <c r="N55" s="1"/>
  <c r="N14"/>
  <c r="N54" s="1"/>
  <c r="N13"/>
  <c r="N53" s="1"/>
  <c r="N12"/>
  <c r="N52" s="1"/>
  <c r="N10"/>
  <c r="N50" s="1"/>
  <c r="N9"/>
  <c r="N49" s="1"/>
  <c r="N7"/>
  <c r="N47" s="1"/>
  <c r="AF47" s="1"/>
  <c r="N5"/>
  <c r="N4"/>
  <c r="N3"/>
  <c r="N43" s="1"/>
  <c r="AF44" s="1"/>
  <c r="M21"/>
  <c r="M61" s="1"/>
  <c r="AE61" s="1"/>
  <c r="M19"/>
  <c r="M59" s="1"/>
  <c r="M18"/>
  <c r="M58" s="1"/>
  <c r="M17"/>
  <c r="M57" s="1"/>
  <c r="M15"/>
  <c r="M55" s="1"/>
  <c r="M14"/>
  <c r="M54" s="1"/>
  <c r="M13"/>
  <c r="M53" s="1"/>
  <c r="M12"/>
  <c r="M52" s="1"/>
  <c r="M10"/>
  <c r="M50" s="1"/>
  <c r="M9"/>
  <c r="M49" s="1"/>
  <c r="M7"/>
  <c r="M47" s="1"/>
  <c r="AE47" s="1"/>
  <c r="M5"/>
  <c r="M4"/>
  <c r="M3"/>
  <c r="M43" s="1"/>
  <c r="AE44" s="1"/>
  <c r="V29"/>
  <c r="L4"/>
  <c r="L24" s="1"/>
  <c r="L21"/>
  <c r="L61" s="1"/>
  <c r="AD61" s="1"/>
  <c r="L19"/>
  <c r="L59" s="1"/>
  <c r="L18"/>
  <c r="L58" s="1"/>
  <c r="L17"/>
  <c r="L15"/>
  <c r="L55" s="1"/>
  <c r="L14"/>
  <c r="L54" s="1"/>
  <c r="L13"/>
  <c r="L53" s="1"/>
  <c r="L12"/>
  <c r="L52" s="1"/>
  <c r="L10"/>
  <c r="L50" s="1"/>
  <c r="L9"/>
  <c r="L7"/>
  <c r="L47" s="1"/>
  <c r="AD47" s="1"/>
  <c r="L5"/>
  <c r="L3"/>
  <c r="L43" s="1"/>
  <c r="AD44" s="1"/>
  <c r="K21"/>
  <c r="K61" s="1"/>
  <c r="AC61" s="1"/>
  <c r="K19"/>
  <c r="K18"/>
  <c r="K58" s="1"/>
  <c r="K17"/>
  <c r="K15"/>
  <c r="K55" s="1"/>
  <c r="K14"/>
  <c r="K13"/>
  <c r="K53" s="1"/>
  <c r="K12"/>
  <c r="K10"/>
  <c r="K50" s="1"/>
  <c r="K9"/>
  <c r="K7"/>
  <c r="K47" s="1"/>
  <c r="AC47" s="1"/>
  <c r="K5"/>
  <c r="K3"/>
  <c r="K43" s="1"/>
  <c r="J21"/>
  <c r="J19"/>
  <c r="J59" s="1"/>
  <c r="J18"/>
  <c r="J17"/>
  <c r="J57" s="1"/>
  <c r="J15"/>
  <c r="J14"/>
  <c r="J54" s="1"/>
  <c r="J13"/>
  <c r="J12"/>
  <c r="J52" s="1"/>
  <c r="J10"/>
  <c r="J9"/>
  <c r="J49" s="1"/>
  <c r="J7"/>
  <c r="J5"/>
  <c r="J4"/>
  <c r="J44" s="1"/>
  <c r="J3"/>
  <c r="J43" s="1"/>
  <c r="I21"/>
  <c r="I19"/>
  <c r="I59" s="1"/>
  <c r="I18"/>
  <c r="I17"/>
  <c r="I57" s="1"/>
  <c r="I15"/>
  <c r="I14"/>
  <c r="I54" s="1"/>
  <c r="I13"/>
  <c r="I12"/>
  <c r="I52" s="1"/>
  <c r="I10"/>
  <c r="I9"/>
  <c r="I49" s="1"/>
  <c r="I7"/>
  <c r="AA7" s="1"/>
  <c r="I5"/>
  <c r="I4"/>
  <c r="I44" s="1"/>
  <c r="I3"/>
  <c r="I43" s="1"/>
  <c r="V24"/>
  <c r="V27"/>
  <c r="H21"/>
  <c r="Z21" s="1"/>
  <c r="G21"/>
  <c r="G61" s="1"/>
  <c r="Y61" s="1"/>
  <c r="F21"/>
  <c r="E21"/>
  <c r="E61" s="1"/>
  <c r="W61" s="1"/>
  <c r="D21"/>
  <c r="H19"/>
  <c r="H59" s="1"/>
  <c r="G19"/>
  <c r="F19"/>
  <c r="F59" s="1"/>
  <c r="E19"/>
  <c r="D19"/>
  <c r="D59" s="1"/>
  <c r="H18"/>
  <c r="H58" s="1"/>
  <c r="G18"/>
  <c r="G58" s="1"/>
  <c r="F18"/>
  <c r="F58" s="1"/>
  <c r="E18"/>
  <c r="E58" s="1"/>
  <c r="D18"/>
  <c r="D58" s="1"/>
  <c r="H17"/>
  <c r="H57" s="1"/>
  <c r="G17"/>
  <c r="F17"/>
  <c r="F57" s="1"/>
  <c r="E17"/>
  <c r="D17"/>
  <c r="D57" s="1"/>
  <c r="H15"/>
  <c r="H55" s="1"/>
  <c r="G15"/>
  <c r="G55" s="1"/>
  <c r="F15"/>
  <c r="F55" s="1"/>
  <c r="E15"/>
  <c r="E55" s="1"/>
  <c r="D15"/>
  <c r="D55" s="1"/>
  <c r="H14"/>
  <c r="H54" s="1"/>
  <c r="G14"/>
  <c r="F14"/>
  <c r="F54" s="1"/>
  <c r="E14"/>
  <c r="D14"/>
  <c r="D54" s="1"/>
  <c r="H13"/>
  <c r="H53" s="1"/>
  <c r="G13"/>
  <c r="G53" s="1"/>
  <c r="F13"/>
  <c r="F53" s="1"/>
  <c r="E13"/>
  <c r="E53" s="1"/>
  <c r="D13"/>
  <c r="D53" s="1"/>
  <c r="H12"/>
  <c r="H52" s="1"/>
  <c r="G12"/>
  <c r="G52" s="1"/>
  <c r="F12"/>
  <c r="F52" s="1"/>
  <c r="E12"/>
  <c r="D12"/>
  <c r="D52" s="1"/>
  <c r="H10"/>
  <c r="G10"/>
  <c r="G50" s="1"/>
  <c r="F10"/>
  <c r="E10"/>
  <c r="E50" s="1"/>
  <c r="D10"/>
  <c r="H9"/>
  <c r="H49" s="1"/>
  <c r="G9"/>
  <c r="G49" s="1"/>
  <c r="F9"/>
  <c r="F49" s="1"/>
  <c r="E9"/>
  <c r="D9"/>
  <c r="D49" s="1"/>
  <c r="H7"/>
  <c r="Z7" s="1"/>
  <c r="G7"/>
  <c r="G47" s="1"/>
  <c r="Y47" s="1"/>
  <c r="F7"/>
  <c r="E7"/>
  <c r="E47" s="1"/>
  <c r="W47" s="1"/>
  <c r="D7"/>
  <c r="H5"/>
  <c r="G5"/>
  <c r="F5"/>
  <c r="E5"/>
  <c r="D5"/>
  <c r="H4"/>
  <c r="H44" s="1"/>
  <c r="G4"/>
  <c r="G44" s="1"/>
  <c r="F4"/>
  <c r="F44" s="1"/>
  <c r="E4"/>
  <c r="E44" s="1"/>
  <c r="D4"/>
  <c r="D44" s="1"/>
  <c r="H3"/>
  <c r="G3"/>
  <c r="G43" s="1"/>
  <c r="F3"/>
  <c r="E3"/>
  <c r="E43" s="1"/>
  <c r="D3"/>
  <c r="AP21" i="9"/>
  <c r="AP19"/>
  <c r="AP59" s="1"/>
  <c r="AP18"/>
  <c r="AP58" s="1"/>
  <c r="AP17"/>
  <c r="AP57" s="1"/>
  <c r="AP15"/>
  <c r="AP14"/>
  <c r="AP54" s="1"/>
  <c r="AP13"/>
  <c r="AP53" s="1"/>
  <c r="AP12"/>
  <c r="AP52" s="1"/>
  <c r="AP10"/>
  <c r="AP9"/>
  <c r="AP49" s="1"/>
  <c r="AP7"/>
  <c r="AP47" s="1"/>
  <c r="BI47" s="1"/>
  <c r="AP5"/>
  <c r="AP4"/>
  <c r="AP44" s="1"/>
  <c r="AP3"/>
  <c r="AP43" s="1"/>
  <c r="AO21"/>
  <c r="AO19"/>
  <c r="AO18"/>
  <c r="AO17"/>
  <c r="AO15"/>
  <c r="AO14"/>
  <c r="AO13"/>
  <c r="AO12"/>
  <c r="AO10"/>
  <c r="AO9"/>
  <c r="AO7"/>
  <c r="AO5"/>
  <c r="AO4"/>
  <c r="AO44" s="1"/>
  <c r="AO3"/>
  <c r="AO43" s="1"/>
  <c r="AN21"/>
  <c r="AZ21" s="1"/>
  <c r="AN19"/>
  <c r="AN59" s="1"/>
  <c r="AN18"/>
  <c r="AN17"/>
  <c r="AN57" s="1"/>
  <c r="AN15"/>
  <c r="AN14"/>
  <c r="AN54" s="1"/>
  <c r="AN13"/>
  <c r="AN12"/>
  <c r="AN52" s="1"/>
  <c r="AN10"/>
  <c r="AN9"/>
  <c r="AN49" s="1"/>
  <c r="AN7"/>
  <c r="AZ7" s="1"/>
  <c r="AN5"/>
  <c r="AN4"/>
  <c r="AN44" s="1"/>
  <c r="AN3"/>
  <c r="AN43" s="1"/>
  <c r="AM21"/>
  <c r="AY21" s="1"/>
  <c r="BI21" s="1"/>
  <c r="AM19"/>
  <c r="AM59" s="1"/>
  <c r="AM18"/>
  <c r="AM17"/>
  <c r="AM15"/>
  <c r="AM14"/>
  <c r="AM54" s="1"/>
  <c r="AM13"/>
  <c r="AM12"/>
  <c r="AM52" s="1"/>
  <c r="AM10"/>
  <c r="AM9"/>
  <c r="AM7"/>
  <c r="AY7" s="1"/>
  <c r="BI7" s="1"/>
  <c r="AM5"/>
  <c r="AM4"/>
  <c r="AM44" s="1"/>
  <c r="AM3"/>
  <c r="AV4"/>
  <c r="AK3"/>
  <c r="AK43" s="1"/>
  <c r="AK4"/>
  <c r="AK44" s="1"/>
  <c r="AK5"/>
  <c r="AL3"/>
  <c r="AL43" s="1"/>
  <c r="AL4"/>
  <c r="AL5"/>
  <c r="AL44"/>
  <c r="AL9"/>
  <c r="AL49" s="1"/>
  <c r="AL10"/>
  <c r="AL50" s="1"/>
  <c r="AL21"/>
  <c r="AL61" s="1"/>
  <c r="AX61" s="1"/>
  <c r="AK21"/>
  <c r="AK61" s="1"/>
  <c r="AW61" s="1"/>
  <c r="AL19"/>
  <c r="AL59" s="1"/>
  <c r="AL17"/>
  <c r="AL57" s="1"/>
  <c r="AL18"/>
  <c r="AL58" s="1"/>
  <c r="AK19"/>
  <c r="AK59" s="1"/>
  <c r="AK18"/>
  <c r="AK17"/>
  <c r="AL15"/>
  <c r="AK15"/>
  <c r="AK55" s="1"/>
  <c r="AL14"/>
  <c r="AL54" s="1"/>
  <c r="AK14"/>
  <c r="AK34" s="1"/>
  <c r="AL13"/>
  <c r="AL53" s="1"/>
  <c r="AK13"/>
  <c r="AK53" s="1"/>
  <c r="AL12"/>
  <c r="AL52" s="1"/>
  <c r="AK12"/>
  <c r="AK32" s="1"/>
  <c r="AK10"/>
  <c r="AK50" s="1"/>
  <c r="AK9"/>
  <c r="AK29" s="1"/>
  <c r="AL7"/>
  <c r="AL47" s="1"/>
  <c r="AX47" s="1"/>
  <c r="AK7"/>
  <c r="AK27" s="1"/>
  <c r="AW27" s="1"/>
  <c r="AI21"/>
  <c r="AI61" s="1"/>
  <c r="AU61" s="1"/>
  <c r="AI17"/>
  <c r="AI57" s="1"/>
  <c r="AI18"/>
  <c r="AI58" s="1"/>
  <c r="AI19"/>
  <c r="AI59" s="1"/>
  <c r="AI12"/>
  <c r="AI52" s="1"/>
  <c r="AJ52"/>
  <c r="AI13"/>
  <c r="AI53" s="1"/>
  <c r="AJ53"/>
  <c r="AI14"/>
  <c r="AI54" s="1"/>
  <c r="AJ54"/>
  <c r="AI15"/>
  <c r="AI55" s="1"/>
  <c r="AJ55"/>
  <c r="AI9"/>
  <c r="AI49" s="1"/>
  <c r="AI10"/>
  <c r="AI50" s="1"/>
  <c r="AI7"/>
  <c r="AI47" s="1"/>
  <c r="AU47" s="1"/>
  <c r="AI3"/>
  <c r="AI43" s="1"/>
  <c r="AI4"/>
  <c r="AI44" s="1"/>
  <c r="AJ61"/>
  <c r="AV61" s="1"/>
  <c r="AJ57"/>
  <c r="AJ58"/>
  <c r="AJ59"/>
  <c r="AJ49"/>
  <c r="AJ50"/>
  <c r="AJ47"/>
  <c r="AV47" s="1"/>
  <c r="AJ43"/>
  <c r="AJ44"/>
  <c r="AK58"/>
  <c r="AK52"/>
  <c r="AK38"/>
  <c r="AK25"/>
  <c r="AJ33"/>
  <c r="AI5"/>
  <c r="AJ25" s="1"/>
  <c r="AV21"/>
  <c r="AV14"/>
  <c r="AV9"/>
  <c r="AV7"/>
  <c r="AV18"/>
  <c r="AJ37"/>
  <c r="AJ39"/>
  <c r="AH21"/>
  <c r="AT21" s="1"/>
  <c r="AH19"/>
  <c r="AH59" s="1"/>
  <c r="AH18"/>
  <c r="AH17"/>
  <c r="AH57" s="1"/>
  <c r="AH15"/>
  <c r="AH14"/>
  <c r="AH12"/>
  <c r="AH10"/>
  <c r="AH9"/>
  <c r="AH7"/>
  <c r="AI27" s="1"/>
  <c r="AU27" s="1"/>
  <c r="AH5"/>
  <c r="AH4"/>
  <c r="AH44" s="1"/>
  <c r="AH3"/>
  <c r="AH53"/>
  <c r="AG21"/>
  <c r="AS21" s="1"/>
  <c r="AG17"/>
  <c r="AG18"/>
  <c r="AG19"/>
  <c r="AG12"/>
  <c r="AG14"/>
  <c r="AG15"/>
  <c r="AG9"/>
  <c r="AG10"/>
  <c r="AG7"/>
  <c r="AG3"/>
  <c r="AG4"/>
  <c r="AG5"/>
  <c r="AT7"/>
  <c r="AG1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Y23"/>
  <c r="Z23"/>
  <c r="AA23"/>
  <c r="AB23"/>
  <c r="AC23"/>
  <c r="AD23"/>
  <c r="AE23"/>
  <c r="AF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Y24"/>
  <c r="Z24"/>
  <c r="AA24"/>
  <c r="AB24"/>
  <c r="AC24"/>
  <c r="AD24"/>
  <c r="AE24"/>
  <c r="AF24"/>
  <c r="Y25"/>
  <c r="Z25"/>
  <c r="AA25"/>
  <c r="AB25"/>
  <c r="AC25"/>
  <c r="AD25"/>
  <c r="AE25"/>
  <c r="AF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Y27"/>
  <c r="Z27"/>
  <c r="AA27"/>
  <c r="AB27"/>
  <c r="AC27"/>
  <c r="AD27"/>
  <c r="AE27"/>
  <c r="AF27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Y29"/>
  <c r="Z29"/>
  <c r="AA29"/>
  <c r="AB29"/>
  <c r="AC29"/>
  <c r="AD29"/>
  <c r="AE29"/>
  <c r="AF29"/>
  <c r="Y30"/>
  <c r="Z30"/>
  <c r="AA30"/>
  <c r="AB30"/>
  <c r="AC30"/>
  <c r="AD30"/>
  <c r="AE30"/>
  <c r="AF30"/>
  <c r="W30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Y32"/>
  <c r="Z32"/>
  <c r="AA32"/>
  <c r="AB32"/>
  <c r="AC32"/>
  <c r="AD32"/>
  <c r="AE32"/>
  <c r="AF32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Y33"/>
  <c r="Z33"/>
  <c r="AA33"/>
  <c r="AB33"/>
  <c r="AC33"/>
  <c r="AD33"/>
  <c r="AE33"/>
  <c r="AF33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Y34"/>
  <c r="Z34"/>
  <c r="AA34"/>
  <c r="AB34"/>
  <c r="AC34"/>
  <c r="AD34"/>
  <c r="AE34"/>
  <c r="AF34"/>
  <c r="Y35"/>
  <c r="Z35"/>
  <c r="AA35"/>
  <c r="AB35"/>
  <c r="AC35"/>
  <c r="AD35"/>
  <c r="AE35"/>
  <c r="AF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Y37"/>
  <c r="Z37"/>
  <c r="AA37"/>
  <c r="AB37"/>
  <c r="AC37"/>
  <c r="AD37"/>
  <c r="AE37"/>
  <c r="AF37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Y38"/>
  <c r="Z38"/>
  <c r="AA38"/>
  <c r="AB38"/>
  <c r="AC38"/>
  <c r="AD38"/>
  <c r="AE38"/>
  <c r="AF38"/>
  <c r="Y39"/>
  <c r="Z39"/>
  <c r="AA39"/>
  <c r="AB39"/>
  <c r="AC39"/>
  <c r="AD39"/>
  <c r="AE39"/>
  <c r="AF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Z41"/>
  <c r="AA41"/>
  <c r="AB41"/>
  <c r="AC41"/>
  <c r="AD41"/>
  <c r="AE41"/>
  <c r="AF41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H49"/>
  <c r="Y50"/>
  <c r="Z50"/>
  <c r="AA50"/>
  <c r="AB50"/>
  <c r="AC50"/>
  <c r="AD50"/>
  <c r="AE50"/>
  <c r="AF50"/>
  <c r="W50"/>
  <c r="X50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H55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Y55"/>
  <c r="Z55"/>
  <c r="AA55"/>
  <c r="AB55"/>
  <c r="AC55"/>
  <c r="AD55"/>
  <c r="AE55"/>
  <c r="AF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Y59"/>
  <c r="Z59"/>
  <c r="AA59"/>
  <c r="AB59"/>
  <c r="AC59"/>
  <c r="AD59"/>
  <c r="AE59"/>
  <c r="AF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Z61"/>
  <c r="AA61"/>
  <c r="AB61"/>
  <c r="AC61"/>
  <c r="AD61"/>
  <c r="AE61"/>
  <c r="AF61"/>
  <c r="AV12" i="7"/>
  <c r="AU12"/>
  <c r="AU52" s="1"/>
  <c r="AV14"/>
  <c r="AV54" s="1"/>
  <c r="AV15"/>
  <c r="AV55" s="1"/>
  <c r="AU14"/>
  <c r="AU54" s="1"/>
  <c r="AU15"/>
  <c r="AV21"/>
  <c r="BV21" s="1"/>
  <c r="AU21"/>
  <c r="AV19"/>
  <c r="AV59" s="1"/>
  <c r="AU19"/>
  <c r="AU59" s="1"/>
  <c r="AV18"/>
  <c r="AV58" s="1"/>
  <c r="AU18"/>
  <c r="AV17"/>
  <c r="AV57" s="1"/>
  <c r="AU17"/>
  <c r="AV10"/>
  <c r="AV50" s="1"/>
  <c r="AU10"/>
  <c r="AT10"/>
  <c r="AT50" s="1"/>
  <c r="AU9"/>
  <c r="AT9"/>
  <c r="AT49" s="1"/>
  <c r="AV9"/>
  <c r="AV29" s="1"/>
  <c r="AV7"/>
  <c r="AV47" s="1"/>
  <c r="BV47" s="1"/>
  <c r="AU7"/>
  <c r="AV5"/>
  <c r="AU5"/>
  <c r="AV4"/>
  <c r="AV44" s="1"/>
  <c r="AU4"/>
  <c r="AV3"/>
  <c r="AV43" s="1"/>
  <c r="AU3"/>
  <c r="AV61"/>
  <c r="BV61" s="1"/>
  <c r="AU13"/>
  <c r="AT21"/>
  <c r="BT21" s="1"/>
  <c r="AT19"/>
  <c r="AT18"/>
  <c r="AT17"/>
  <c r="AU37" s="1"/>
  <c r="AT58"/>
  <c r="AT15"/>
  <c r="AU35" s="1"/>
  <c r="AT14"/>
  <c r="AT13"/>
  <c r="AT12"/>
  <c r="AU32" s="1"/>
  <c r="AS9"/>
  <c r="AS10"/>
  <c r="AT7"/>
  <c r="AU27" s="1"/>
  <c r="BU27" s="1"/>
  <c r="AT5"/>
  <c r="AT4"/>
  <c r="AU24" s="1"/>
  <c r="AT3"/>
  <c r="AT43" s="1"/>
  <c r="AU58"/>
  <c r="BU21"/>
  <c r="AS53"/>
  <c r="AS21"/>
  <c r="AS61" s="1"/>
  <c r="BS61" s="1"/>
  <c r="AS19"/>
  <c r="AS59" s="1"/>
  <c r="AS17"/>
  <c r="AS57" s="1"/>
  <c r="AS18"/>
  <c r="AS12"/>
  <c r="AS52" s="1"/>
  <c r="AS14"/>
  <c r="AS54" s="1"/>
  <c r="AS15"/>
  <c r="AS55" s="1"/>
  <c r="AS7"/>
  <c r="AS47" s="1"/>
  <c r="BS47" s="1"/>
  <c r="AS3"/>
  <c r="AT23" s="1"/>
  <c r="AS4"/>
  <c r="AS5"/>
  <c r="AR7"/>
  <c r="BR7" s="1"/>
  <c r="AQ27"/>
  <c r="BQ27" s="1"/>
  <c r="AP27"/>
  <c r="BP27"/>
  <c r="AN7"/>
  <c r="AO27" s="1"/>
  <c r="BO27" s="1"/>
  <c r="AM7"/>
  <c r="AN27" s="1"/>
  <c r="BN27" s="1"/>
  <c r="AL7"/>
  <c r="AK27"/>
  <c r="BK27"/>
  <c r="AJ27"/>
  <c r="BJ27"/>
  <c r="AI27"/>
  <c r="BI27"/>
  <c r="AH27"/>
  <c r="BH27"/>
  <c r="AR3"/>
  <c r="AR23" s="1"/>
  <c r="AR4"/>
  <c r="AS24" s="1"/>
  <c r="AR5"/>
  <c r="AR25" s="1"/>
  <c r="AQ23"/>
  <c r="AQ24"/>
  <c r="AQ25"/>
  <c r="AP23"/>
  <c r="AP24"/>
  <c r="AP25"/>
  <c r="BP24"/>
  <c r="AN5"/>
  <c r="AO25" s="1"/>
  <c r="BO24" s="1"/>
  <c r="AN3"/>
  <c r="AN43" s="1"/>
  <c r="BN44" s="1"/>
  <c r="AM3"/>
  <c r="AL3"/>
  <c r="AM4"/>
  <c r="AL4"/>
  <c r="AM5"/>
  <c r="AL5"/>
  <c r="AK23"/>
  <c r="BK24"/>
  <c r="AK24"/>
  <c r="AK25"/>
  <c r="AJ23"/>
  <c r="BJ24"/>
  <c r="AJ24"/>
  <c r="AJ25"/>
  <c r="AI23"/>
  <c r="BI24"/>
  <c r="AI24"/>
  <c r="AI25"/>
  <c r="AR9"/>
  <c r="AS29" s="1"/>
  <c r="AR10"/>
  <c r="AR50" s="1"/>
  <c r="AQ29"/>
  <c r="AQ30"/>
  <c r="AP29"/>
  <c r="AP30"/>
  <c r="BP29"/>
  <c r="AN9"/>
  <c r="AO29" s="1"/>
  <c r="AN10"/>
  <c r="AO30" s="1"/>
  <c r="AM9"/>
  <c r="AM10"/>
  <c r="AM50" s="1"/>
  <c r="AL10"/>
  <c r="AL9"/>
  <c r="AL29" s="1"/>
  <c r="AK29"/>
  <c r="AK30"/>
  <c r="BK29"/>
  <c r="AJ29"/>
  <c r="AJ30"/>
  <c r="BJ29"/>
  <c r="AI29"/>
  <c r="AI30"/>
  <c r="BI29"/>
  <c r="AS49"/>
  <c r="AS44"/>
  <c r="AR21"/>
  <c r="AR17"/>
  <c r="AR18"/>
  <c r="AR19"/>
  <c r="AR12"/>
  <c r="AR32" s="1"/>
  <c r="AR14"/>
  <c r="AR34" s="1"/>
  <c r="AR15"/>
  <c r="AR35" s="1"/>
  <c r="AR47"/>
  <c r="BR47" s="1"/>
  <c r="AR13"/>
  <c r="BR14" s="1"/>
  <c r="BQ21"/>
  <c r="BQ18"/>
  <c r="BQ14"/>
  <c r="BQ9"/>
  <c r="BQ7"/>
  <c r="BQ4"/>
  <c r="AQ55"/>
  <c r="AQ54"/>
  <c r="BQ54"/>
  <c r="AQ52"/>
  <c r="AQ50"/>
  <c r="BQ49"/>
  <c r="AQ49"/>
  <c r="AQ47"/>
  <c r="BQ47" s="1"/>
  <c r="AQ44"/>
  <c r="AQ43"/>
  <c r="BQ44" s="1"/>
  <c r="AQ41"/>
  <c r="BQ41" s="1"/>
  <c r="AQ39"/>
  <c r="AQ38"/>
  <c r="AQ37"/>
  <c r="AQ35"/>
  <c r="AQ34"/>
  <c r="AQ32"/>
  <c r="AY21"/>
  <c r="AY18"/>
  <c r="AY14"/>
  <c r="AY9"/>
  <c r="AY7"/>
  <c r="AY4"/>
  <c r="AQ61"/>
  <c r="BQ61"/>
  <c r="AQ59"/>
  <c r="AQ58"/>
  <c r="AQ57"/>
  <c r="AP43"/>
  <c r="BP44" s="1"/>
  <c r="AO43"/>
  <c r="BO44" s="1"/>
  <c r="AP44"/>
  <c r="AO44"/>
  <c r="BQ58"/>
  <c r="AP32"/>
  <c r="AP33"/>
  <c r="BP34"/>
  <c r="AP34"/>
  <c r="AP35"/>
  <c r="AP37"/>
  <c r="BP38"/>
  <c r="AP38"/>
  <c r="AP39"/>
  <c r="AP41"/>
  <c r="BP41"/>
  <c r="BP4"/>
  <c r="BP7"/>
  <c r="BP9"/>
  <c r="BP14"/>
  <c r="BP18"/>
  <c r="BP21"/>
  <c r="AP47"/>
  <c r="BP47" s="1"/>
  <c r="AP49"/>
  <c r="AP50"/>
  <c r="BP49"/>
  <c r="AP52"/>
  <c r="AP53"/>
  <c r="BP54"/>
  <c r="AP54"/>
  <c r="AP55"/>
  <c r="AP57"/>
  <c r="BP58"/>
  <c r="AP58"/>
  <c r="AP59"/>
  <c r="AP61"/>
  <c r="BP61"/>
  <c r="AO57"/>
  <c r="BO58"/>
  <c r="AN57"/>
  <c r="AM57"/>
  <c r="AL57"/>
  <c r="AN21"/>
  <c r="AO41" s="1"/>
  <c r="BO41" s="1"/>
  <c r="AN19"/>
  <c r="AO39" s="1"/>
  <c r="AN18"/>
  <c r="AO38" s="1"/>
  <c r="AO37"/>
  <c r="AN15"/>
  <c r="AO35" s="1"/>
  <c r="AN14"/>
  <c r="AO34" s="1"/>
  <c r="AN13"/>
  <c r="AO33" s="1"/>
  <c r="AN12"/>
  <c r="AO32" s="1"/>
  <c r="AO61"/>
  <c r="BO61"/>
  <c r="AO59"/>
  <c r="AO58"/>
  <c r="AO52"/>
  <c r="AO53"/>
  <c r="AO55"/>
  <c r="AO54"/>
  <c r="BO54"/>
  <c r="AO49"/>
  <c r="AO50"/>
  <c r="BO49"/>
  <c r="AO47"/>
  <c r="BO47" s="1"/>
  <c r="BO21"/>
  <c r="BO18"/>
  <c r="BO14"/>
  <c r="BO9"/>
  <c r="BO7"/>
  <c r="BO4"/>
  <c r="AM21"/>
  <c r="AM19"/>
  <c r="AM18"/>
  <c r="AM58" s="1"/>
  <c r="AL18"/>
  <c r="AL19"/>
  <c r="AL39" s="1"/>
  <c r="AN37"/>
  <c r="AM15"/>
  <c r="AM55" s="1"/>
  <c r="AM14"/>
  <c r="AM54" s="1"/>
  <c r="AL14"/>
  <c r="AM13"/>
  <c r="AM12"/>
  <c r="AM52" s="1"/>
  <c r="AM53"/>
  <c r="AN61"/>
  <c r="BN61" s="1"/>
  <c r="AN50"/>
  <c r="AN47"/>
  <c r="BN47" s="1"/>
  <c r="AN4"/>
  <c r="BN4" s="1"/>
  <c r="AL37"/>
  <c r="AM37"/>
  <c r="AL21"/>
  <c r="AL61" s="1"/>
  <c r="BL61" s="1"/>
  <c r="AL15"/>
  <c r="AL55" s="1"/>
  <c r="AL13"/>
  <c r="AL53" s="1"/>
  <c r="AL12"/>
  <c r="AL32" s="1"/>
  <c r="AM47"/>
  <c r="BM47" s="1"/>
  <c r="AM44"/>
  <c r="BM21"/>
  <c r="BM9"/>
  <c r="AL49"/>
  <c r="AL44"/>
  <c r="AK61"/>
  <c r="BK61"/>
  <c r="AK57"/>
  <c r="AK58"/>
  <c r="AK59"/>
  <c r="BK58"/>
  <c r="AK52"/>
  <c r="AK53"/>
  <c r="AK54"/>
  <c r="AK55"/>
  <c r="AK49"/>
  <c r="AK50"/>
  <c r="AK47"/>
  <c r="BK47"/>
  <c r="AK43"/>
  <c r="AK44"/>
  <c r="AK41"/>
  <c r="BK41"/>
  <c r="AK37"/>
  <c r="BK38"/>
  <c r="AK38"/>
  <c r="AK39"/>
  <c r="AK32"/>
  <c r="AK33"/>
  <c r="AK34"/>
  <c r="AK35"/>
  <c r="BK34"/>
  <c r="BK21"/>
  <c r="BK18"/>
  <c r="BK14"/>
  <c r="BK9"/>
  <c r="BK7"/>
  <c r="BK4"/>
  <c r="AJ61"/>
  <c r="AJ57"/>
  <c r="AJ58"/>
  <c r="BJ58"/>
  <c r="AJ59"/>
  <c r="AJ52"/>
  <c r="BJ54"/>
  <c r="AJ53"/>
  <c r="AJ54"/>
  <c r="AJ55"/>
  <c r="AJ49"/>
  <c r="AJ50"/>
  <c r="BJ49"/>
  <c r="AJ47"/>
  <c r="BJ47"/>
  <c r="AJ43"/>
  <c r="AJ44"/>
  <c r="AJ41"/>
  <c r="AJ37"/>
  <c r="AJ38"/>
  <c r="AJ39"/>
  <c r="AJ32"/>
  <c r="AJ33"/>
  <c r="BJ34"/>
  <c r="AJ34"/>
  <c r="AJ35"/>
  <c r="BJ61"/>
  <c r="BJ44"/>
  <c r="BJ41"/>
  <c r="BJ38"/>
  <c r="BJ21"/>
  <c r="BJ18"/>
  <c r="BJ14"/>
  <c r="BJ9"/>
  <c r="BJ7"/>
  <c r="BJ4"/>
  <c r="AI41"/>
  <c r="BI41"/>
  <c r="AI39"/>
  <c r="AI38"/>
  <c r="AI37"/>
  <c r="AI35"/>
  <c r="AI34"/>
  <c r="AI33"/>
  <c r="AI32"/>
  <c r="BI34"/>
  <c r="AI61"/>
  <c r="BI61"/>
  <c r="AI59"/>
  <c r="AI57"/>
  <c r="AI58"/>
  <c r="BI58"/>
  <c r="AI52"/>
  <c r="AI53"/>
  <c r="BI54"/>
  <c r="AI54"/>
  <c r="AI55"/>
  <c r="AI49"/>
  <c r="AI50"/>
  <c r="BI49"/>
  <c r="AI47"/>
  <c r="BI47"/>
  <c r="AI43"/>
  <c r="AI44"/>
  <c r="BI44"/>
  <c r="BI38"/>
  <c r="BI21"/>
  <c r="BI18"/>
  <c r="BI14"/>
  <c r="BI9"/>
  <c r="BI7"/>
  <c r="BI4"/>
  <c r="BH21"/>
  <c r="BH18"/>
  <c r="BH14"/>
  <c r="BH9"/>
  <c r="BH7"/>
  <c r="BG7"/>
  <c r="BH4"/>
  <c r="AH43"/>
  <c r="AH44"/>
  <c r="BH44"/>
  <c r="AH47"/>
  <c r="BH47"/>
  <c r="AH61"/>
  <c r="BH61"/>
  <c r="AH57"/>
  <c r="AH58"/>
  <c r="AH59"/>
  <c r="BH58"/>
  <c r="AH52"/>
  <c r="AH53"/>
  <c r="BH54"/>
  <c r="AH54"/>
  <c r="AH55"/>
  <c r="AH49"/>
  <c r="AH50"/>
  <c r="BH49"/>
  <c r="AG43"/>
  <c r="AG44"/>
  <c r="BG44"/>
  <c r="AH41"/>
  <c r="BH41"/>
  <c r="AH37"/>
  <c r="BH38"/>
  <c r="AH38"/>
  <c r="AH39"/>
  <c r="AH32"/>
  <c r="AH33"/>
  <c r="AH34"/>
  <c r="AH35"/>
  <c r="BH34"/>
  <c r="AH29"/>
  <c r="AH30"/>
  <c r="BH29"/>
  <c r="AH23"/>
  <c r="BH24"/>
  <c r="AH24"/>
  <c r="AH25"/>
  <c r="AG41"/>
  <c r="AG37"/>
  <c r="AG38"/>
  <c r="AG39"/>
  <c r="BG38"/>
  <c r="AG32"/>
  <c r="AG33"/>
  <c r="BG34"/>
  <c r="AG34"/>
  <c r="AG35"/>
  <c r="AG29"/>
  <c r="AG30"/>
  <c r="BG29"/>
  <c r="AG27"/>
  <c r="AG23"/>
  <c r="AG24"/>
  <c r="AG25"/>
  <c r="BG24"/>
  <c r="BG21"/>
  <c r="BG18"/>
  <c r="BG14"/>
  <c r="BG9"/>
  <c r="BG4"/>
  <c r="BG41"/>
  <c r="BG27"/>
  <c r="AG61"/>
  <c r="BG61"/>
  <c r="AG57"/>
  <c r="AG58"/>
  <c r="AG59"/>
  <c r="BG58"/>
  <c r="AG52"/>
  <c r="AG53"/>
  <c r="BG54"/>
  <c r="AG54"/>
  <c r="AG55"/>
  <c r="AG49"/>
  <c r="AG50"/>
  <c r="BG49"/>
  <c r="AG47"/>
  <c r="BG47"/>
  <c r="AF61"/>
  <c r="BF61"/>
  <c r="AF57"/>
  <c r="AF58"/>
  <c r="AF59"/>
  <c r="BF58"/>
  <c r="AF52"/>
  <c r="AF53"/>
  <c r="BF54"/>
  <c r="AF54"/>
  <c r="AF55"/>
  <c r="AF49"/>
  <c r="AF50"/>
  <c r="BF49"/>
  <c r="AF47"/>
  <c r="BF47"/>
  <c r="AF43"/>
  <c r="AF44"/>
  <c r="BF44"/>
  <c r="AF41"/>
  <c r="BF41"/>
  <c r="AF37"/>
  <c r="BF38"/>
  <c r="AF38"/>
  <c r="AF39"/>
  <c r="AF32"/>
  <c r="AF33"/>
  <c r="AF34"/>
  <c r="AF35"/>
  <c r="BF34"/>
  <c r="AF29"/>
  <c r="AF30"/>
  <c r="BF29"/>
  <c r="AF27"/>
  <c r="BF27"/>
  <c r="AF23"/>
  <c r="BF24"/>
  <c r="AF24"/>
  <c r="AF25"/>
  <c r="BF21"/>
  <c r="BF18"/>
  <c r="BF14"/>
  <c r="BF9"/>
  <c r="BF7"/>
  <c r="BF4"/>
  <c r="AE41"/>
  <c r="AE39"/>
  <c r="AE38"/>
  <c r="AE37"/>
  <c r="BE38"/>
  <c r="AE35"/>
  <c r="AE34"/>
  <c r="AE33"/>
  <c r="AE32"/>
  <c r="BE34"/>
  <c r="AE30"/>
  <c r="AE29"/>
  <c r="BE29"/>
  <c r="AE27"/>
  <c r="AE25"/>
  <c r="AE24"/>
  <c r="AE23"/>
  <c r="BE24"/>
  <c r="AE61"/>
  <c r="BE61"/>
  <c r="AE57"/>
  <c r="AE58"/>
  <c r="AE59"/>
  <c r="BE58"/>
  <c r="AE52"/>
  <c r="AE53"/>
  <c r="BE54"/>
  <c r="AE54"/>
  <c r="AE55"/>
  <c r="AE49"/>
  <c r="AE50"/>
  <c r="BE49"/>
  <c r="AE47"/>
  <c r="BE47"/>
  <c r="AE43"/>
  <c r="AE44"/>
  <c r="BE44"/>
  <c r="BE41"/>
  <c r="BE27"/>
  <c r="BE21"/>
  <c r="BE18"/>
  <c r="BE14"/>
  <c r="BE9"/>
  <c r="BE7"/>
  <c r="BE4"/>
  <c r="AD61"/>
  <c r="BD61"/>
  <c r="AD57"/>
  <c r="AD58"/>
  <c r="AD59"/>
  <c r="BD58"/>
  <c r="AD52"/>
  <c r="AD53"/>
  <c r="BD54"/>
  <c r="AD54"/>
  <c r="AD55"/>
  <c r="AD49"/>
  <c r="AD50"/>
  <c r="BD49"/>
  <c r="AD47"/>
  <c r="BD47"/>
  <c r="AD43"/>
  <c r="AD44"/>
  <c r="BD44"/>
  <c r="AD41"/>
  <c r="BD41"/>
  <c r="AD37"/>
  <c r="BD38"/>
  <c r="AD38"/>
  <c r="AD39"/>
  <c r="AD32"/>
  <c r="AD33"/>
  <c r="AD34"/>
  <c r="AD35"/>
  <c r="BD34"/>
  <c r="AD29"/>
  <c r="AD30"/>
  <c r="BD29"/>
  <c r="AD27"/>
  <c r="BD27"/>
  <c r="AD23"/>
  <c r="BD24"/>
  <c r="AD24"/>
  <c r="AD25"/>
  <c r="BD21"/>
  <c r="BD18"/>
  <c r="BD14"/>
  <c r="BD9"/>
  <c r="BD7"/>
  <c r="BD4"/>
  <c r="BC21"/>
  <c r="BC18"/>
  <c r="BC14"/>
  <c r="BC9"/>
  <c r="BC7"/>
  <c r="BC4"/>
  <c r="AC61"/>
  <c r="BC61"/>
  <c r="AC57"/>
  <c r="BC58"/>
  <c r="AC58"/>
  <c r="AC59"/>
  <c r="AC52"/>
  <c r="AC53"/>
  <c r="AC54"/>
  <c r="AC55"/>
  <c r="BC54"/>
  <c r="AC49"/>
  <c r="AC50"/>
  <c r="BC49"/>
  <c r="AC47"/>
  <c r="BC47"/>
  <c r="AC43"/>
  <c r="AC44"/>
  <c r="BC44"/>
  <c r="AC27"/>
  <c r="BC27"/>
  <c r="AC29"/>
  <c r="AC30"/>
  <c r="BC29"/>
  <c r="AC32"/>
  <c r="AC33"/>
  <c r="AC34"/>
  <c r="AC35"/>
  <c r="BC34"/>
  <c r="AC41"/>
  <c r="BC41"/>
  <c r="AC37"/>
  <c r="AC38"/>
  <c r="AC39"/>
  <c r="BC38"/>
  <c r="AC23"/>
  <c r="AC24"/>
  <c r="AC25"/>
  <c r="BC24"/>
  <c r="AB61"/>
  <c r="BB61"/>
  <c r="AB57"/>
  <c r="AB58"/>
  <c r="AB59"/>
  <c r="BB58"/>
  <c r="AB52"/>
  <c r="AB53"/>
  <c r="BB54"/>
  <c r="AB54"/>
  <c r="AB55"/>
  <c r="AB49"/>
  <c r="AB50"/>
  <c r="BB49"/>
  <c r="AB47"/>
  <c r="BB47"/>
  <c r="AB43"/>
  <c r="AB44"/>
  <c r="BB44"/>
  <c r="AB41"/>
  <c r="BB41"/>
  <c r="AB37"/>
  <c r="BB38"/>
  <c r="AB38"/>
  <c r="AB39"/>
  <c r="AB32"/>
  <c r="AB33"/>
  <c r="AB34"/>
  <c r="AB35"/>
  <c r="BB34"/>
  <c r="AB29"/>
  <c r="AB30"/>
  <c r="BB29"/>
  <c r="AB27"/>
  <c r="BB27"/>
  <c r="AB23"/>
  <c r="BB24"/>
  <c r="AB24"/>
  <c r="AB25"/>
  <c r="BB21"/>
  <c r="BB18"/>
  <c r="BB14"/>
  <c r="BB9"/>
  <c r="BB7"/>
  <c r="BB4"/>
  <c r="Y23"/>
  <c r="AY24"/>
  <c r="Y24"/>
  <c r="Y25"/>
  <c r="Y27"/>
  <c r="AY27"/>
  <c r="Y29"/>
  <c r="Y30"/>
  <c r="Y32"/>
  <c r="Y33"/>
  <c r="AY34"/>
  <c r="Y34"/>
  <c r="Y35"/>
  <c r="Y37"/>
  <c r="AY38"/>
  <c r="Y38"/>
  <c r="Y39"/>
  <c r="X43"/>
  <c r="Y43"/>
  <c r="AY44"/>
  <c r="X44"/>
  <c r="Y44"/>
  <c r="X47"/>
  <c r="Y47"/>
  <c r="X49"/>
  <c r="Y49"/>
  <c r="AY49"/>
  <c r="X50"/>
  <c r="Y50"/>
  <c r="X52"/>
  <c r="Y52"/>
  <c r="X53"/>
  <c r="Y53"/>
  <c r="X54"/>
  <c r="Y54"/>
  <c r="X55"/>
  <c r="Y55"/>
  <c r="X57"/>
  <c r="Y57"/>
  <c r="AY58"/>
  <c r="X58"/>
  <c r="Y58"/>
  <c r="X59"/>
  <c r="Y59"/>
  <c r="AY29"/>
  <c r="AY41"/>
  <c r="AY47"/>
  <c r="AY54"/>
  <c r="AY61"/>
  <c r="AA23"/>
  <c r="AA24"/>
  <c r="BA24"/>
  <c r="AZ4"/>
  <c r="BA4"/>
  <c r="AA25"/>
  <c r="AA27"/>
  <c r="AZ7"/>
  <c r="BA7"/>
  <c r="AA29"/>
  <c r="AZ9"/>
  <c r="BA9"/>
  <c r="AA30"/>
  <c r="BA29"/>
  <c r="AA32"/>
  <c r="AA33"/>
  <c r="AA34"/>
  <c r="AZ14"/>
  <c r="BA14"/>
  <c r="AA35"/>
  <c r="AA37"/>
  <c r="AA38"/>
  <c r="AZ18"/>
  <c r="BA18"/>
  <c r="AA39"/>
  <c r="AA41"/>
  <c r="AZ21"/>
  <c r="BA21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Z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Z24"/>
  <c r="Z25"/>
  <c r="AZ24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Z27"/>
  <c r="AZ27"/>
  <c r="BA27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Z29"/>
  <c r="Z30"/>
  <c r="AZ29"/>
  <c r="W30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Z32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Z33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Z34"/>
  <c r="Z35"/>
  <c r="AZ34"/>
  <c r="BA34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Z37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Z38"/>
  <c r="Z39"/>
  <c r="AZ38"/>
  <c r="BA38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Z41"/>
  <c r="AZ41"/>
  <c r="BA41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Z43"/>
  <c r="AA43"/>
  <c r="BA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Z44"/>
  <c r="AA44"/>
  <c r="AZ44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Z47"/>
  <c r="AA47"/>
  <c r="AZ47"/>
  <c r="BA47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Z49"/>
  <c r="AA49"/>
  <c r="Z50"/>
  <c r="AZ49"/>
  <c r="AA50"/>
  <c r="BA49"/>
  <c r="W50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Z52"/>
  <c r="AZ54"/>
  <c r="AA52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Z53"/>
  <c r="AA53"/>
  <c r="BA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Z54"/>
  <c r="AA54"/>
  <c r="Z55"/>
  <c r="AA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Z57"/>
  <c r="AA57"/>
  <c r="BA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Z58"/>
  <c r="AZ58"/>
  <c r="AA58"/>
  <c r="Z59"/>
  <c r="AA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Z61"/>
  <c r="AA61"/>
  <c r="AZ61"/>
  <c r="BA61"/>
  <c r="BL21"/>
  <c r="AM59"/>
  <c r="AN52"/>
  <c r="AR54"/>
  <c r="BQ29"/>
  <c r="AX4" i="9"/>
  <c r="BH4" s="1"/>
  <c r="AM30"/>
  <c r="AM35"/>
  <c r="AM41"/>
  <c r="AY41" s="1"/>
  <c r="AX7"/>
  <c r="BH7" s="1"/>
  <c r="AL32"/>
  <c r="AM25"/>
  <c r="AV54"/>
  <c r="AL41"/>
  <c r="AX41" s="1"/>
  <c r="AM29"/>
  <c r="AY29" s="1"/>
  <c r="AM32"/>
  <c r="AM34"/>
  <c r="AM37"/>
  <c r="AM39"/>
  <c r="AM47"/>
  <c r="AY47" s="1"/>
  <c r="AM50"/>
  <c r="AM53"/>
  <c r="AM55"/>
  <c r="AM61"/>
  <c r="AY61" s="1"/>
  <c r="AM24"/>
  <c r="AL34" i="7"/>
  <c r="BR21"/>
  <c r="AR41"/>
  <c r="BR41" s="1"/>
  <c r="AL30"/>
  <c r="AM29"/>
  <c r="AR30"/>
  <c r="BQ24"/>
  <c r="AS25"/>
  <c r="AT33"/>
  <c r="AV34"/>
  <c r="AW14" s="1"/>
  <c r="AR55"/>
  <c r="AR61"/>
  <c r="BR61" s="1"/>
  <c r="AL27"/>
  <c r="BL27" s="1"/>
  <c r="AH39" i="9"/>
  <c r="AH37"/>
  <c r="AU4"/>
  <c r="AJ30"/>
  <c r="AX18"/>
  <c r="BH18" s="1"/>
  <c r="BL9" i="7"/>
  <c r="AL47"/>
  <c r="BL47" s="1"/>
  <c r="AM43"/>
  <c r="BM44" s="1"/>
  <c r="AM49"/>
  <c r="AN41"/>
  <c r="BN41" s="1"/>
  <c r="BR18"/>
  <c r="BS18"/>
  <c r="BT7"/>
  <c r="BT14"/>
  <c r="AT32"/>
  <c r="AT47"/>
  <c r="BT47" s="1"/>
  <c r="BU4"/>
  <c r="BU18"/>
  <c r="AU44"/>
  <c r="AU50"/>
  <c r="AU53"/>
  <c r="AU57"/>
  <c r="AU61"/>
  <c r="BU61" s="1"/>
  <c r="AV37"/>
  <c r="AS9" i="9"/>
  <c r="AL39"/>
  <c r="AM57"/>
  <c r="AW17" i="7"/>
  <c r="AT35"/>
  <c r="AH23" i="9"/>
  <c r="AH24"/>
  <c r="AT53" i="7"/>
  <c r="AS7" i="9"/>
  <c r="AY14"/>
  <c r="BI14" s="1"/>
  <c r="AV35" i="7"/>
  <c r="BV18"/>
  <c r="AU55"/>
  <c r="AT54"/>
  <c r="AT34"/>
  <c r="AT27"/>
  <c r="BT27" s="1"/>
  <c r="AR38"/>
  <c r="BN7"/>
  <c r="AJ24" i="9"/>
  <c r="AU14"/>
  <c r="AH41"/>
  <c r="AT41" s="1"/>
  <c r="AH38"/>
  <c r="AN25" i="7"/>
  <c r="AR52"/>
  <c r="AW4" i="9"/>
  <c r="BG4" s="1"/>
  <c r="AS23" i="7"/>
  <c r="AR24"/>
  <c r="AN23"/>
  <c r="AN58"/>
  <c r="AL38"/>
  <c r="AL59"/>
  <c r="AM58" i="9"/>
  <c r="AM23"/>
  <c r="AL33"/>
  <c r="AX14"/>
  <c r="BH14" s="1"/>
  <c r="AM33"/>
  <c r="AM27"/>
  <c r="AY27" s="1"/>
  <c r="AL43" i="7"/>
  <c r="BL44" s="1"/>
  <c r="BM7"/>
  <c r="AN35"/>
  <c r="BR4"/>
  <c r="BR9"/>
  <c r="AR44"/>
  <c r="AR49"/>
  <c r="BR49" s="1"/>
  <c r="BS4"/>
  <c r="BS14"/>
  <c r="AS32"/>
  <c r="AS37"/>
  <c r="AS43"/>
  <c r="BS44" s="1"/>
  <c r="AS30"/>
  <c r="AM25"/>
  <c r="AS27"/>
  <c r="BS27" s="1"/>
  <c r="BT9"/>
  <c r="AT24"/>
  <c r="AS50"/>
  <c r="BS49" s="1"/>
  <c r="AT39"/>
  <c r="AT44"/>
  <c r="AT52"/>
  <c r="BU14"/>
  <c r="AU43"/>
  <c r="AU47"/>
  <c r="BU47" s="1"/>
  <c r="AU23"/>
  <c r="AU25"/>
  <c r="AU41"/>
  <c r="BU41" s="1"/>
  <c r="BV7"/>
  <c r="AV49"/>
  <c r="AU29"/>
  <c r="AV39"/>
  <c r="AW19" s="1"/>
  <c r="AH58" i="9"/>
  <c r="AH54"/>
  <c r="AH50"/>
  <c r="AT49" s="1"/>
  <c r="AH43"/>
  <c r="AT9"/>
  <c r="AT4"/>
  <c r="AH29"/>
  <c r="AH35"/>
  <c r="AI24"/>
  <c r="AI30"/>
  <c r="AI34"/>
  <c r="AI35"/>
  <c r="AI37"/>
  <c r="AI39"/>
  <c r="AI41"/>
  <c r="AU41" s="1"/>
  <c r="AU18"/>
  <c r="AJ35"/>
  <c r="AJ23"/>
  <c r="AV24" s="1"/>
  <c r="AW9"/>
  <c r="BG9" s="1"/>
  <c r="AW18"/>
  <c r="BG18" s="1"/>
  <c r="AK37"/>
  <c r="AK57"/>
  <c r="AX9"/>
  <c r="BH9" s="1"/>
  <c r="AL29"/>
  <c r="AL30"/>
  <c r="AL34"/>
  <c r="AL24"/>
  <c r="AM61" i="7"/>
  <c r="BM61" s="1"/>
  <c r="AN34"/>
  <c r="AR37"/>
  <c r="AR57"/>
  <c r="AS35"/>
  <c r="AS34"/>
  <c r="AR58"/>
  <c r="AN30"/>
  <c r="AN29"/>
  <c r="BL4"/>
  <c r="AL25"/>
  <c r="AL23"/>
  <c r="AR27"/>
  <c r="BR27" s="1"/>
  <c r="AS58"/>
  <c r="AT59"/>
  <c r="AT57"/>
  <c r="AH32" i="9"/>
  <c r="AI25"/>
  <c r="AW15" i="7"/>
  <c r="AZ14" i="9"/>
  <c r="AZ4"/>
  <c r="AZ9"/>
  <c r="AZ18"/>
  <c r="AL27"/>
  <c r="AX27" s="1"/>
  <c r="AL23"/>
  <c r="AY4"/>
  <c r="BI4" s="1"/>
  <c r="AY9"/>
  <c r="BI9" s="1"/>
  <c r="AY18"/>
  <c r="BI18" s="1"/>
  <c r="AL25"/>
  <c r="AS14"/>
  <c r="AV49"/>
  <c r="AV58"/>
  <c r="AM43"/>
  <c r="AM49"/>
  <c r="AN27"/>
  <c r="BG27" s="1"/>
  <c r="AN30"/>
  <c r="AN33"/>
  <c r="AN35"/>
  <c r="AN38"/>
  <c r="AN41"/>
  <c r="BG41" s="1"/>
  <c r="AH34"/>
  <c r="AN25"/>
  <c r="AS18"/>
  <c r="AN23"/>
  <c r="AN29"/>
  <c r="AN32"/>
  <c r="AN34"/>
  <c r="AN37"/>
  <c r="AN39"/>
  <c r="AN47"/>
  <c r="AZ47" s="1"/>
  <c r="AN50"/>
  <c r="AN53"/>
  <c r="AN55"/>
  <c r="AN58"/>
  <c r="AN61"/>
  <c r="AZ61" s="1"/>
  <c r="AS4"/>
  <c r="AH30"/>
  <c r="AT18"/>
  <c r="AV44"/>
  <c r="AL35"/>
  <c r="AL38"/>
  <c r="AM38"/>
  <c r="AN24"/>
  <c r="AT14"/>
  <c r="AL50" i="7"/>
  <c r="BL49" s="1"/>
  <c r="AV52"/>
  <c r="AV32"/>
  <c r="AW12" s="1"/>
  <c r="AH27" i="9"/>
  <c r="AT27" s="1"/>
  <c r="AU9"/>
  <c r="AJ29"/>
  <c r="AL55"/>
  <c r="AM33" i="7"/>
  <c r="AM38"/>
  <c r="AR39"/>
  <c r="BV14"/>
  <c r="AO25" i="9"/>
  <c r="AO29"/>
  <c r="AO32"/>
  <c r="AO34"/>
  <c r="AO37"/>
  <c r="AO39"/>
  <c r="AO49"/>
  <c r="AO54"/>
  <c r="AO59"/>
  <c r="AX21"/>
  <c r="BH21" s="1"/>
  <c r="AO27"/>
  <c r="AO30"/>
  <c r="AO33"/>
  <c r="AO35"/>
  <c r="AO38"/>
  <c r="AO41"/>
  <c r="AO52"/>
  <c r="AO57"/>
  <c r="AH25"/>
  <c r="AO23"/>
  <c r="AO47"/>
  <c r="BH47" s="1"/>
  <c r="AO50"/>
  <c r="AO53"/>
  <c r="AO55"/>
  <c r="AO58"/>
  <c r="AO61"/>
  <c r="BH61" s="1"/>
  <c r="AZ41"/>
  <c r="AZ27"/>
  <c r="AO24"/>
  <c r="AM30" i="7"/>
  <c r="BM29" s="1"/>
  <c r="AV23"/>
  <c r="AW3" s="1"/>
  <c r="AL37" i="9"/>
  <c r="AX38" s="1"/>
  <c r="S24" i="10" l="1"/>
  <c r="AK7"/>
  <c r="AK14"/>
  <c r="AK21"/>
  <c r="AK4"/>
  <c r="AK9"/>
  <c r="AK18"/>
  <c r="S27"/>
  <c r="AK27" s="1"/>
  <c r="S30"/>
  <c r="S33"/>
  <c r="S35"/>
  <c r="S38"/>
  <c r="S41"/>
  <c r="AK41" s="1"/>
  <c r="S23"/>
  <c r="AK24" s="1"/>
  <c r="S29"/>
  <c r="AK29" s="1"/>
  <c r="S32"/>
  <c r="AK34" s="1"/>
  <c r="S34"/>
  <c r="S37"/>
  <c r="AK38" s="1"/>
  <c r="S39"/>
  <c r="R33"/>
  <c r="BS21" i="7"/>
  <c r="AT30"/>
  <c r="AH47" i="9"/>
  <c r="AT47" s="1"/>
  <c r="AI29"/>
  <c r="AI32"/>
  <c r="AI38"/>
  <c r="AJ38"/>
  <c r="AV38" s="1"/>
  <c r="AU21"/>
  <c r="AJ32"/>
  <c r="AK30"/>
  <c r="R25" i="10"/>
  <c r="AJ58"/>
  <c r="Q33"/>
  <c r="AJ49"/>
  <c r="AJ7"/>
  <c r="AJ54"/>
  <c r="AJ14"/>
  <c r="AJ21"/>
  <c r="R24"/>
  <c r="AJ4"/>
  <c r="AJ9"/>
  <c r="AJ18"/>
  <c r="AI58"/>
  <c r="R27"/>
  <c r="R30"/>
  <c r="R34"/>
  <c r="R37"/>
  <c r="R39"/>
  <c r="R23"/>
  <c r="R29"/>
  <c r="R32"/>
  <c r="R35"/>
  <c r="R38"/>
  <c r="R41"/>
  <c r="AI49"/>
  <c r="AI54"/>
  <c r="AI7"/>
  <c r="AI14"/>
  <c r="AI21"/>
  <c r="BT49" i="7"/>
  <c r="AU30"/>
  <c r="AI4" i="10"/>
  <c r="AI9"/>
  <c r="AI18"/>
  <c r="Q24"/>
  <c r="Q25"/>
  <c r="Q27"/>
  <c r="Q30"/>
  <c r="Q35"/>
  <c r="Q38"/>
  <c r="Q41"/>
  <c r="Q23"/>
  <c r="Q29"/>
  <c r="Q32"/>
  <c r="Q34"/>
  <c r="Q37"/>
  <c r="Q39"/>
  <c r="AH49"/>
  <c r="AH54"/>
  <c r="AH58"/>
  <c r="P24"/>
  <c r="AH7"/>
  <c r="AH14"/>
  <c r="AH21"/>
  <c r="P25"/>
  <c r="AH4"/>
  <c r="AH9"/>
  <c r="AH18"/>
  <c r="P27"/>
  <c r="P30"/>
  <c r="P33"/>
  <c r="P35"/>
  <c r="P38"/>
  <c r="P41"/>
  <c r="P23"/>
  <c r="P29"/>
  <c r="P32"/>
  <c r="P34"/>
  <c r="P37"/>
  <c r="P39"/>
  <c r="AR43" i="7"/>
  <c r="BR44" s="1"/>
  <c r="AK41" i="9"/>
  <c r="AW41" s="1"/>
  <c r="AG49" i="10"/>
  <c r="AG54"/>
  <c r="AG58"/>
  <c r="AG7"/>
  <c r="AG14"/>
  <c r="AG21"/>
  <c r="Z4"/>
  <c r="AG4"/>
  <c r="AG9"/>
  <c r="AG18"/>
  <c r="O24"/>
  <c r="O25"/>
  <c r="O27"/>
  <c r="O30"/>
  <c r="O33"/>
  <c r="O35"/>
  <c r="O38"/>
  <c r="O41"/>
  <c r="O23"/>
  <c r="O29"/>
  <c r="O32"/>
  <c r="O34"/>
  <c r="O37"/>
  <c r="O39"/>
  <c r="AW7" i="9"/>
  <c r="BG7" s="1"/>
  <c r="AF49" i="10"/>
  <c r="AF54"/>
  <c r="AF58"/>
  <c r="N24"/>
  <c r="AF7"/>
  <c r="AF14"/>
  <c r="AF21"/>
  <c r="N25"/>
  <c r="AF4"/>
  <c r="AF9"/>
  <c r="AF18"/>
  <c r="N27"/>
  <c r="N30"/>
  <c r="N33"/>
  <c r="N35"/>
  <c r="N38"/>
  <c r="N41"/>
  <c r="N23"/>
  <c r="N29"/>
  <c r="N32"/>
  <c r="N34"/>
  <c r="N37"/>
  <c r="N39"/>
  <c r="AD9"/>
  <c r="AD54"/>
  <c r="AD18"/>
  <c r="AE49"/>
  <c r="AE54"/>
  <c r="AE58"/>
  <c r="M24"/>
  <c r="AE7"/>
  <c r="AE14"/>
  <c r="AE21"/>
  <c r="M25"/>
  <c r="AE4"/>
  <c r="AE9"/>
  <c r="AE18"/>
  <c r="L25"/>
  <c r="L29"/>
  <c r="L32"/>
  <c r="L34"/>
  <c r="K24"/>
  <c r="M27"/>
  <c r="M30"/>
  <c r="M33"/>
  <c r="M35"/>
  <c r="M38"/>
  <c r="M41"/>
  <c r="M23"/>
  <c r="M29"/>
  <c r="M32"/>
  <c r="M34"/>
  <c r="M37"/>
  <c r="M39"/>
  <c r="AD21"/>
  <c r="AD7"/>
  <c r="L49"/>
  <c r="AD49" s="1"/>
  <c r="AD14"/>
  <c r="L37"/>
  <c r="L39"/>
  <c r="L57"/>
  <c r="AD58" s="1"/>
  <c r="AD4"/>
  <c r="L23"/>
  <c r="L27"/>
  <c r="L30"/>
  <c r="L33"/>
  <c r="L35"/>
  <c r="L38"/>
  <c r="L41"/>
  <c r="Z54"/>
  <c r="Z58"/>
  <c r="BL38" i="7"/>
  <c r="AN32"/>
  <c r="AL35"/>
  <c r="AV29" i="9"/>
  <c r="AZ38"/>
  <c r="AY49"/>
  <c r="BR38" i="7"/>
  <c r="AN54"/>
  <c r="BL14"/>
  <c r="AL52"/>
  <c r="AN38"/>
  <c r="AN59"/>
  <c r="BN58" s="1"/>
  <c r="BN18"/>
  <c r="AM35"/>
  <c r="AM34"/>
  <c r="BL18"/>
  <c r="AN39"/>
  <c r="BQ34"/>
  <c r="AM24"/>
  <c r="AM23"/>
  <c r="AM27"/>
  <c r="BM27" s="1"/>
  <c r="BK54"/>
  <c r="AC44" i="10"/>
  <c r="K25"/>
  <c r="K29"/>
  <c r="K32"/>
  <c r="K34"/>
  <c r="K37"/>
  <c r="K39"/>
  <c r="AC4"/>
  <c r="AC9"/>
  <c r="AC18"/>
  <c r="K41"/>
  <c r="AC7"/>
  <c r="AC14"/>
  <c r="AC21"/>
  <c r="K27"/>
  <c r="K30"/>
  <c r="K33"/>
  <c r="K35"/>
  <c r="K38"/>
  <c r="K49"/>
  <c r="AC49" s="1"/>
  <c r="K52"/>
  <c r="K54"/>
  <c r="K57"/>
  <c r="K59"/>
  <c r="K23"/>
  <c r="AT38" i="9"/>
  <c r="AU33" i="7"/>
  <c r="AU34"/>
  <c r="AT34" i="9"/>
  <c r="BT58" i="7"/>
  <c r="AV30"/>
  <c r="AW10" s="1"/>
  <c r="AK47" i="9"/>
  <c r="AW47" s="1"/>
  <c r="AB44" i="10"/>
  <c r="J27"/>
  <c r="AB27" s="1"/>
  <c r="J30"/>
  <c r="J33"/>
  <c r="J35"/>
  <c r="J38"/>
  <c r="J41"/>
  <c r="AB7"/>
  <c r="AB14"/>
  <c r="AB21"/>
  <c r="AA44"/>
  <c r="J25"/>
  <c r="AB4"/>
  <c r="AB9"/>
  <c r="AB18"/>
  <c r="J23"/>
  <c r="J29"/>
  <c r="J32"/>
  <c r="J34"/>
  <c r="J37"/>
  <c r="J39"/>
  <c r="J47"/>
  <c r="AB47" s="1"/>
  <c r="J50"/>
  <c r="AB49" s="1"/>
  <c r="J53"/>
  <c r="J55"/>
  <c r="J58"/>
  <c r="AB58" s="1"/>
  <c r="J61"/>
  <c r="AB61" s="1"/>
  <c r="I38"/>
  <c r="I41"/>
  <c r="AA41" s="1"/>
  <c r="J24"/>
  <c r="BV54" i="7"/>
  <c r="AW29" i="9"/>
  <c r="Z14" i="10"/>
  <c r="AA14"/>
  <c r="AA21"/>
  <c r="AT44" i="9"/>
  <c r="BN38" i="7"/>
  <c r="AT24" i="9"/>
  <c r="AN33" i="7"/>
  <c r="AL54"/>
  <c r="AY38" i="9"/>
  <c r="AX34"/>
  <c r="AZ29"/>
  <c r="BN29" i="7"/>
  <c r="BM18"/>
  <c r="AX29" i="9"/>
  <c r="AU38"/>
  <c r="AM41" i="7"/>
  <c r="BM41" s="1"/>
  <c r="AL58"/>
  <c r="BL58" s="1"/>
  <c r="BN14"/>
  <c r="AY34" i="9"/>
  <c r="AN55" i="7"/>
  <c r="BR54"/>
  <c r="AL33"/>
  <c r="BN21"/>
  <c r="AN53"/>
  <c r="BN54" s="1"/>
  <c r="AL41"/>
  <c r="BL41" s="1"/>
  <c r="BL7"/>
  <c r="AM32"/>
  <c r="BN9"/>
  <c r="AN49"/>
  <c r="AM39"/>
  <c r="BO34"/>
  <c r="AS39"/>
  <c r="BT18"/>
  <c r="AT55"/>
  <c r="AT29"/>
  <c r="BT29" s="1"/>
  <c r="BV4"/>
  <c r="AV25"/>
  <c r="AW5" s="1"/>
  <c r="AV27"/>
  <c r="BU9"/>
  <c r="AV41"/>
  <c r="AK23" i="9"/>
  <c r="AK35"/>
  <c r="AK39"/>
  <c r="AW38" s="1"/>
  <c r="AK49"/>
  <c r="AW49" s="1"/>
  <c r="Z9" i="10"/>
  <c r="Z18"/>
  <c r="AA4"/>
  <c r="AA9"/>
  <c r="AA18"/>
  <c r="I27"/>
  <c r="AA27" s="1"/>
  <c r="I30"/>
  <c r="I33"/>
  <c r="I35"/>
  <c r="I25"/>
  <c r="I23"/>
  <c r="I29"/>
  <c r="I32"/>
  <c r="I34"/>
  <c r="I37"/>
  <c r="I39"/>
  <c r="I47"/>
  <c r="AA47" s="1"/>
  <c r="I50"/>
  <c r="AA49" s="1"/>
  <c r="I53"/>
  <c r="I55"/>
  <c r="I58"/>
  <c r="AA58" s="1"/>
  <c r="I61"/>
  <c r="AA61" s="1"/>
  <c r="I24"/>
  <c r="BL54" i="7"/>
  <c r="AU58" i="9"/>
  <c r="BN34" i="7"/>
  <c r="BM34"/>
  <c r="AT29" i="9"/>
  <c r="BU24" i="7"/>
  <c r="BU44"/>
  <c r="BT44"/>
  <c r="AY24" i="9"/>
  <c r="BK44" i="7"/>
  <c r="BK49"/>
  <c r="BN49"/>
  <c r="BM14"/>
  <c r="AL24"/>
  <c r="BL24" s="1"/>
  <c r="BM38"/>
  <c r="BM58"/>
  <c r="BI44" i="9"/>
  <c r="Y18" i="10"/>
  <c r="BO29" i="7"/>
  <c r="BV29"/>
  <c r="AW9"/>
  <c r="BV34"/>
  <c r="BL34"/>
  <c r="BM54"/>
  <c r="BL29"/>
  <c r="BM24"/>
  <c r="AS38"/>
  <c r="AT25"/>
  <c r="BT24" s="1"/>
  <c r="AT38"/>
  <c r="BV44"/>
  <c r="BV49"/>
  <c r="AU38"/>
  <c r="BU58"/>
  <c r="BU54"/>
  <c r="BI58" i="9"/>
  <c r="Y4" i="10"/>
  <c r="Y9"/>
  <c r="BS34" i="7"/>
  <c r="BN24"/>
  <c r="BT54"/>
  <c r="BT34"/>
  <c r="BQ38"/>
  <c r="AR59"/>
  <c r="BR58" s="1"/>
  <c r="BM49"/>
  <c r="BS29"/>
  <c r="BM4"/>
  <c r="BS24"/>
  <c r="BS9"/>
  <c r="BS54"/>
  <c r="BS58"/>
  <c r="BU29"/>
  <c r="AV38"/>
  <c r="BV38" s="1"/>
  <c r="BV58"/>
  <c r="Y7" i="10"/>
  <c r="Y14"/>
  <c r="Y21"/>
  <c r="V41"/>
  <c r="W9"/>
  <c r="Y49"/>
  <c r="E37"/>
  <c r="G37"/>
  <c r="F25"/>
  <c r="H25"/>
  <c r="W14"/>
  <c r="F23"/>
  <c r="H23"/>
  <c r="E25"/>
  <c r="G25"/>
  <c r="F27"/>
  <c r="X27" s="1"/>
  <c r="H27"/>
  <c r="Z27" s="1"/>
  <c r="F30"/>
  <c r="H30"/>
  <c r="E34"/>
  <c r="G34"/>
  <c r="E39"/>
  <c r="G39"/>
  <c r="F41"/>
  <c r="X41" s="1"/>
  <c r="H41"/>
  <c r="Z41" s="1"/>
  <c r="X54"/>
  <c r="X58"/>
  <c r="W44"/>
  <c r="Y44"/>
  <c r="V54"/>
  <c r="V58"/>
  <c r="V4"/>
  <c r="X4"/>
  <c r="W7"/>
  <c r="V9"/>
  <c r="X9"/>
  <c r="V14"/>
  <c r="X14"/>
  <c r="W18"/>
  <c r="V21"/>
  <c r="X21"/>
  <c r="E23"/>
  <c r="G23"/>
  <c r="E24"/>
  <c r="G24"/>
  <c r="E27"/>
  <c r="W27" s="1"/>
  <c r="G27"/>
  <c r="Y27" s="1"/>
  <c r="E29"/>
  <c r="G29"/>
  <c r="E30"/>
  <c r="G30"/>
  <c r="E32"/>
  <c r="G32"/>
  <c r="F33"/>
  <c r="H33"/>
  <c r="F34"/>
  <c r="H34"/>
  <c r="F35"/>
  <c r="H35"/>
  <c r="F37"/>
  <c r="H37"/>
  <c r="F38"/>
  <c r="H38"/>
  <c r="F39"/>
  <c r="H39"/>
  <c r="E41"/>
  <c r="W41" s="1"/>
  <c r="G41"/>
  <c r="D43"/>
  <c r="V44" s="1"/>
  <c r="F43"/>
  <c r="H43"/>
  <c r="Z44" s="1"/>
  <c r="D47"/>
  <c r="V47" s="1"/>
  <c r="F47"/>
  <c r="H47"/>
  <c r="Z47" s="1"/>
  <c r="E49"/>
  <c r="W49" s="1"/>
  <c r="D50"/>
  <c r="V49" s="1"/>
  <c r="F50"/>
  <c r="X49" s="1"/>
  <c r="H50"/>
  <c r="Z49" s="1"/>
  <c r="E52"/>
  <c r="E54"/>
  <c r="G54"/>
  <c r="Y54" s="1"/>
  <c r="E57"/>
  <c r="G57"/>
  <c r="E59"/>
  <c r="G59"/>
  <c r="D61"/>
  <c r="V61" s="1"/>
  <c r="F61"/>
  <c r="X61" s="1"/>
  <c r="H61"/>
  <c r="Z61" s="1"/>
  <c r="W4"/>
  <c r="V7"/>
  <c r="X7"/>
  <c r="V18"/>
  <c r="X18"/>
  <c r="W21"/>
  <c r="F24"/>
  <c r="H24"/>
  <c r="F29"/>
  <c r="H29"/>
  <c r="Z29" s="1"/>
  <c r="V34"/>
  <c r="F32"/>
  <c r="H32"/>
  <c r="E33"/>
  <c r="G33"/>
  <c r="E35"/>
  <c r="G35"/>
  <c r="E38"/>
  <c r="G38"/>
  <c r="BG29" i="9"/>
  <c r="AW58"/>
  <c r="AU29"/>
  <c r="AU7"/>
  <c r="AJ27"/>
  <c r="AV27" s="1"/>
  <c r="AK33"/>
  <c r="AW34" s="1"/>
  <c r="AX44"/>
  <c r="AU49"/>
  <c r="BH54"/>
  <c r="AY58"/>
  <c r="AY44"/>
  <c r="BG58"/>
  <c r="AP25"/>
  <c r="AQ5" s="1"/>
  <c r="BH58"/>
  <c r="BH49"/>
  <c r="BG38"/>
  <c r="AZ34"/>
  <c r="AJ34"/>
  <c r="AV34" s="1"/>
  <c r="BG44"/>
  <c r="AP27"/>
  <c r="AP30"/>
  <c r="AQ10" s="1"/>
  <c r="AP33"/>
  <c r="AQ13" s="1"/>
  <c r="AP35"/>
  <c r="AQ15" s="1"/>
  <c r="AP38"/>
  <c r="AQ18" s="1"/>
  <c r="AP41"/>
  <c r="AP50"/>
  <c r="BI49" s="1"/>
  <c r="AP55"/>
  <c r="BI54" s="1"/>
  <c r="AX58"/>
  <c r="BH44"/>
  <c r="BG49"/>
  <c r="AZ49"/>
  <c r="AZ24"/>
  <c r="AX24"/>
  <c r="AT58"/>
  <c r="AZ54"/>
  <c r="BH27"/>
  <c r="BH34"/>
  <c r="BG24"/>
  <c r="BH41"/>
  <c r="BG47"/>
  <c r="BG54"/>
  <c r="AP23"/>
  <c r="AQ3" s="1"/>
  <c r="AP29"/>
  <c r="AP32"/>
  <c r="AQ12" s="1"/>
  <c r="AP34"/>
  <c r="AQ14" s="1"/>
  <c r="AP37"/>
  <c r="AQ17" s="1"/>
  <c r="AP39"/>
  <c r="AQ19" s="1"/>
  <c r="AP61"/>
  <c r="BI61" s="1"/>
  <c r="AU44"/>
  <c r="AX54"/>
  <c r="AW44"/>
  <c r="AY54"/>
  <c r="AZ58"/>
  <c r="BH24"/>
  <c r="BH29"/>
  <c r="BH38"/>
  <c r="BG34"/>
  <c r="BG61"/>
  <c r="AP24"/>
  <c r="AQ4" s="1"/>
  <c r="BV27" i="7"/>
  <c r="AW7"/>
  <c r="BV41"/>
  <c r="AW21"/>
  <c r="BO38"/>
  <c r="BR24"/>
  <c r="BS38"/>
  <c r="AU54" i="9"/>
  <c r="AX49"/>
  <c r="AZ44"/>
  <c r="AW18" i="7"/>
  <c r="BR34"/>
  <c r="BS7"/>
  <c r="AS41"/>
  <c r="BS41" s="1"/>
  <c r="AR29"/>
  <c r="BR29" s="1"/>
  <c r="BT4"/>
  <c r="AT37"/>
  <c r="BT38" s="1"/>
  <c r="AT41"/>
  <c r="BT41" s="1"/>
  <c r="AT61"/>
  <c r="BT61" s="1"/>
  <c r="BU7"/>
  <c r="AU49"/>
  <c r="BU49" s="1"/>
  <c r="AU39"/>
  <c r="BU38" s="1"/>
  <c r="BV9"/>
  <c r="AV24"/>
  <c r="AH61" i="9"/>
  <c r="AT61" s="1"/>
  <c r="AH52"/>
  <c r="AT54" s="1"/>
  <c r="AI23"/>
  <c r="AU24" s="1"/>
  <c r="AI33"/>
  <c r="AU34" s="1"/>
  <c r="AJ41"/>
  <c r="AV41" s="1"/>
  <c r="AW14"/>
  <c r="BG14" s="1"/>
  <c r="AW21"/>
  <c r="BG21" s="1"/>
  <c r="AK24"/>
  <c r="AW24" s="1"/>
  <c r="AK54"/>
  <c r="AW54" s="1"/>
  <c r="AJ41" i="10" l="1"/>
  <c r="AJ27"/>
  <c r="AJ24"/>
  <c r="AJ29"/>
  <c r="AJ34"/>
  <c r="AJ38"/>
  <c r="AI29"/>
  <c r="AI41"/>
  <c r="AI27"/>
  <c r="AI38"/>
  <c r="AI24"/>
  <c r="AI34"/>
  <c r="AH38"/>
  <c r="AH34"/>
  <c r="AH24"/>
  <c r="AH27"/>
  <c r="AH29"/>
  <c r="AH41"/>
  <c r="AG29"/>
  <c r="AG41"/>
  <c r="AG27"/>
  <c r="AG38"/>
  <c r="AG34"/>
  <c r="AG24"/>
  <c r="AF38"/>
  <c r="AF34"/>
  <c r="AF24"/>
  <c r="AF27"/>
  <c r="AF29"/>
  <c r="AF41"/>
  <c r="BU34" i="7"/>
  <c r="AB34" i="10"/>
  <c r="AE29"/>
  <c r="AE41"/>
  <c r="AE38"/>
  <c r="AE34"/>
  <c r="AE24"/>
  <c r="AE27"/>
  <c r="W38"/>
  <c r="AA34"/>
  <c r="W34"/>
  <c r="W29"/>
  <c r="AD41"/>
  <c r="AD29"/>
  <c r="AD24"/>
  <c r="AD38"/>
  <c r="AD34"/>
  <c r="AD27"/>
  <c r="AC27"/>
  <c r="AC41"/>
  <c r="AC24"/>
  <c r="AC58"/>
  <c r="AC54"/>
  <c r="AC38"/>
  <c r="AC34"/>
  <c r="AC29"/>
  <c r="AB29"/>
  <c r="AB41"/>
  <c r="AB54"/>
  <c r="AB38"/>
  <c r="Y38"/>
  <c r="Z34"/>
  <c r="AA54"/>
  <c r="AA29"/>
  <c r="AA38"/>
  <c r="Z38"/>
  <c r="Y41"/>
  <c r="X29"/>
  <c r="X34"/>
  <c r="X44"/>
  <c r="X38"/>
  <c r="Y58"/>
  <c r="W54"/>
  <c r="Y34"/>
  <c r="Y29"/>
  <c r="W24"/>
  <c r="X24"/>
  <c r="X47"/>
  <c r="W58"/>
  <c r="V38"/>
  <c r="BI29" i="9"/>
  <c r="AQ9"/>
  <c r="BI41"/>
  <c r="AQ21"/>
  <c r="BI27"/>
  <c r="AQ7"/>
  <c r="BI38"/>
  <c r="BI34"/>
  <c r="BI24"/>
  <c r="AW4" i="7"/>
  <c r="BV24"/>
</calcChain>
</file>

<file path=xl/sharedStrings.xml><?xml version="1.0" encoding="utf-8"?>
<sst xmlns="http://schemas.openxmlformats.org/spreadsheetml/2006/main" count="755" uniqueCount="383">
  <si>
    <t>WCA-3B</t>
  </si>
  <si>
    <t>Gage</t>
  </si>
  <si>
    <t>ENP</t>
  </si>
  <si>
    <t>NESRS2</t>
  </si>
  <si>
    <t>Ground Elevation</t>
  </si>
  <si>
    <t>WCA-1</t>
  </si>
  <si>
    <t>1-7</t>
  </si>
  <si>
    <t>1-8T</t>
  </si>
  <si>
    <t>1-9</t>
  </si>
  <si>
    <t>WCA-2A</t>
  </si>
  <si>
    <t>2-17</t>
  </si>
  <si>
    <t>WCA-2B</t>
  </si>
  <si>
    <t xml:space="preserve"> </t>
  </si>
  <si>
    <t>WCA-3A</t>
  </si>
  <si>
    <t>SRS1</t>
  </si>
  <si>
    <t>Area</t>
  </si>
  <si>
    <t>USGS ID Number</t>
  </si>
  <si>
    <t>Stage 8/1/06</t>
  </si>
  <si>
    <t>1 week stage change  (ft.) 8/1/06</t>
  </si>
  <si>
    <t>Stage 8/8/06</t>
  </si>
  <si>
    <t>1 week stage change  (ft.) 8/8/06</t>
  </si>
  <si>
    <t>Depth (ft)  8/8/06</t>
  </si>
  <si>
    <t>Stage 8/15/06</t>
  </si>
  <si>
    <t>1 week stage change  (ft.) 8/15/06</t>
  </si>
  <si>
    <t>Depth (ft)  8/15/06</t>
  </si>
  <si>
    <t>Stage 8/22/06</t>
  </si>
  <si>
    <t>Depth (ft)  8/22/06</t>
  </si>
  <si>
    <t>1 week stage change  (ft.) 8/22/06</t>
  </si>
  <si>
    <t>Stage 8/29/06</t>
  </si>
  <si>
    <t>1 week stage change  (ft.) 8/29/06</t>
  </si>
  <si>
    <t>Depth (ft)  8/29/06</t>
  </si>
  <si>
    <t>Stage 9/5/06</t>
  </si>
  <si>
    <t>1 week stage change  (ft.) 9/5/06</t>
  </si>
  <si>
    <t>Depth (ft)  9/5/06</t>
  </si>
  <si>
    <t>Depth (ft)  9/12/06</t>
  </si>
  <si>
    <t>1 week stage change  (ft.) 9/12/06</t>
  </si>
  <si>
    <t>Stage 9/12/06</t>
  </si>
  <si>
    <t>Stage 9/19/06</t>
  </si>
  <si>
    <t>1 week stage change  (ft.) 9/19/06</t>
  </si>
  <si>
    <t>Depth (ft)  9/19/06</t>
  </si>
  <si>
    <t>Depth (ft)  9/26/06</t>
  </si>
  <si>
    <t>1 week stage change  (ft.) 9/26/06</t>
  </si>
  <si>
    <t>Stage 9/26/06</t>
  </si>
  <si>
    <t>Depth (ft)  10/3/06</t>
  </si>
  <si>
    <t>1 week stage change  (ft.) 10/3/06</t>
  </si>
  <si>
    <t>Stage 10/3/06</t>
  </si>
  <si>
    <t>1 week stage change  (ft.) 10/10/06</t>
  </si>
  <si>
    <t>Stage 10/10/06</t>
  </si>
  <si>
    <t>Depth (ft)  10/10/06</t>
  </si>
  <si>
    <t>Depth (ft)  10/17/06</t>
  </si>
  <si>
    <t>1 week stage change  (ft.) 10/17/06</t>
  </si>
  <si>
    <t>Stage 10/17/06</t>
  </si>
  <si>
    <t>Stage 10/24/06</t>
  </si>
  <si>
    <t>1 week stage change  (ft.) 10/24/06</t>
  </si>
  <si>
    <t>Depth (ft)  10/24/06</t>
  </si>
  <si>
    <t>Stage 10/31/06</t>
  </si>
  <si>
    <t>1 week stage change  (ft.) 10/31/06</t>
  </si>
  <si>
    <t>Depth (ft)  10/31/06</t>
  </si>
  <si>
    <t>Stage 11/7/06</t>
  </si>
  <si>
    <t>1 week stage change  (ft.) 11/7/06</t>
  </si>
  <si>
    <t>Depth (ft)  11/7/06</t>
  </si>
  <si>
    <t>Stage 05/01/07</t>
  </si>
  <si>
    <t>1 week stage change  (ft.) 05/01/07</t>
  </si>
  <si>
    <t>Depth (ft)  05/01/07</t>
  </si>
  <si>
    <t>Depth (ft)  05/08/07</t>
  </si>
  <si>
    <t>1 week stage change  (ft.) 05/08/07</t>
  </si>
  <si>
    <t>Stage 05/15/07</t>
  </si>
  <si>
    <t>Stage 05/08/07</t>
  </si>
  <si>
    <t>1 week stage change  (ft.) 05/15/07</t>
  </si>
  <si>
    <t>Depth (ft)  05/15/07</t>
  </si>
  <si>
    <t>Stage 05/22/07</t>
  </si>
  <si>
    <t>1 week stage change  (ft.) 05/22/07</t>
  </si>
  <si>
    <t>Depth (ft)  05/22/07</t>
  </si>
  <si>
    <t>?</t>
  </si>
  <si>
    <t>EDEN-13</t>
  </si>
  <si>
    <t>Criteria for rating wading bird nesting success during dry season - numbers represent 1 week changes in stage</t>
  </si>
  <si>
    <r>
      <t xml:space="preserve">Bad: -0.17' to -0.59' for &gt; 2 wks or </t>
    </r>
    <r>
      <rPr>
        <u/>
        <sz val="12"/>
        <rFont val="Arial"/>
        <family val="2"/>
      </rPr>
      <t>&lt;</t>
    </r>
    <r>
      <rPr>
        <sz val="12"/>
        <rFont val="Arial"/>
      </rPr>
      <t xml:space="preserve"> -0.60 for one week</t>
    </r>
  </si>
  <si>
    <t>Fair: -0.17' to -0.59' for one week</t>
  </si>
  <si>
    <r>
      <t xml:space="preserve">Good:  </t>
    </r>
    <r>
      <rPr>
        <sz val="12"/>
        <rFont val="Arial"/>
        <family val="2"/>
      </rPr>
      <t>-</t>
    </r>
    <r>
      <rPr>
        <sz val="12"/>
        <rFont val="Arial"/>
      </rPr>
      <t xml:space="preserve"> 0.05' to </t>
    </r>
    <r>
      <rPr>
        <sz val="12"/>
        <rFont val="Arial"/>
        <family val="2"/>
      </rPr>
      <t>-</t>
    </r>
    <r>
      <rPr>
        <sz val="12"/>
        <rFont val="Arial"/>
      </rPr>
      <t xml:space="preserve"> 0.016' </t>
    </r>
  </si>
  <si>
    <t>Fair:  -0.04 to +0.04' for one week</t>
  </si>
  <si>
    <r>
      <t xml:space="preserve">Bad: -0.04 to +0.04' for &gt; 2 wks or </t>
    </r>
    <r>
      <rPr>
        <u/>
        <sz val="12"/>
        <rFont val="Arial"/>
        <family val="2"/>
      </rPr>
      <t>&gt;</t>
    </r>
    <r>
      <rPr>
        <sz val="12"/>
        <rFont val="Arial"/>
      </rPr>
      <t xml:space="preserve"> +0.05' for one week</t>
    </r>
  </si>
  <si>
    <t>Water depth (ft) criteria for wading bird nesting success during the dry season (One week averages)</t>
  </si>
  <si>
    <t>Bad: &gt; 1.0'</t>
  </si>
  <si>
    <t>Fair: 0.80 ft to 1.0 ft</t>
  </si>
  <si>
    <r>
      <t xml:space="preserve">Good:  </t>
    </r>
    <r>
      <rPr>
        <sz val="12"/>
        <rFont val="Arial"/>
        <family val="2"/>
      </rPr>
      <t>0.1 ft to 0.79 ft</t>
    </r>
  </si>
  <si>
    <t>Fair:  0.02 ft to 0.09 ft</t>
  </si>
  <si>
    <t>Bad: &lt; 0.02 ft</t>
  </si>
  <si>
    <t>Criteria for rehydration rates of the marsh during the wet season (ft per week)</t>
  </si>
  <si>
    <t xml:space="preserve">Bad: </t>
  </si>
  <si>
    <t xml:space="preserve">Fair: </t>
  </si>
  <si>
    <r>
      <t xml:space="preserve">Good:  </t>
    </r>
    <r>
      <rPr>
        <sz val="12"/>
        <rFont val="Arial"/>
        <family val="2"/>
      </rPr>
      <t/>
    </r>
  </si>
  <si>
    <t xml:space="preserve">Fair:  </t>
  </si>
  <si>
    <t>Criteria for tree island flooding stress</t>
  </si>
  <si>
    <t>Criteria for rehydration depths of the marsh during the wet season (ft per week)</t>
  </si>
  <si>
    <t>Stage 1/8/08</t>
  </si>
  <si>
    <t>3-week mean stage change ft. 1/8/08</t>
  </si>
  <si>
    <t>3-week mean depth change ft. 1/8/08</t>
  </si>
  <si>
    <t>Fair: 0.01' to 0.08' for one week</t>
  </si>
  <si>
    <t xml:space="preserve">Good:  0.09' to  0.20' </t>
  </si>
  <si>
    <r>
      <t xml:space="preserve">Bad: 0.25' for &gt; 2 wks or </t>
    </r>
    <r>
      <rPr>
        <u/>
        <sz val="12"/>
        <rFont val="Arial"/>
        <family val="2"/>
      </rPr>
      <t>&gt;</t>
    </r>
    <r>
      <rPr>
        <sz val="12"/>
        <rFont val="Arial"/>
      </rPr>
      <t xml:space="preserve"> +0.35' for one week</t>
    </r>
  </si>
  <si>
    <t>Fair:  0.21 to 0.35' for one week</t>
  </si>
  <si>
    <r>
      <t xml:space="preserve">Bad: 0.01' to 0.05' for &gt; 2 wks or </t>
    </r>
    <r>
      <rPr>
        <u/>
        <sz val="12"/>
        <rFont val="Arial"/>
        <family val="2"/>
      </rPr>
      <t>&lt;</t>
    </r>
    <r>
      <rPr>
        <sz val="12"/>
        <rFont val="Arial"/>
      </rPr>
      <t xml:space="preserve"> 0.01' for one week</t>
    </r>
  </si>
  <si>
    <t>na</t>
  </si>
  <si>
    <t>Bad: 0.01' to 0.05' for &gt; 2 wks or &lt; 0.01' for one week</t>
  </si>
  <si>
    <t>Bad: 0.25' for &gt; 2 wks or &gt; +0.35' for one week</t>
  </si>
  <si>
    <t>Good</t>
  </si>
  <si>
    <t>Fair</t>
  </si>
  <si>
    <t>Stage 12/16/08</t>
  </si>
  <si>
    <t>1 week stage change  (ft.) 12/16/08</t>
  </si>
  <si>
    <t>Depth 12/16/08</t>
  </si>
  <si>
    <t>1-week stage change 12/16/08</t>
  </si>
  <si>
    <t>Stage 12/23/08</t>
  </si>
  <si>
    <t>Depth 12/23/08</t>
  </si>
  <si>
    <t>Mean depth 12/23/08</t>
  </si>
  <si>
    <t>Stage 12/30/08</t>
  </si>
  <si>
    <t>1 week stage change  (ft.) 12/23/08</t>
  </si>
  <si>
    <t>1 week stage change  (ft.) 12/30/08</t>
  </si>
  <si>
    <t>Depth 12/30/08</t>
  </si>
  <si>
    <t>Mean depth 12/30/08</t>
  </si>
  <si>
    <t>Mean stage 12/30/08</t>
  </si>
  <si>
    <t>Mean stage 1/6/09</t>
  </si>
  <si>
    <t>1-week stage change 1/6/09</t>
  </si>
  <si>
    <t>Mean depth 1/6/09</t>
  </si>
  <si>
    <t>Depth 1/6/09</t>
  </si>
  <si>
    <t>Stage 1/6/09</t>
  </si>
  <si>
    <t>1 week stage change  (ft.) 1/6/09</t>
  </si>
  <si>
    <t>REG. SCHED. NOTE: Marsh gage (2-17) is used July-Jan, use the canal stage Feb-May.</t>
  </si>
  <si>
    <t>Stage 1/13/09</t>
  </si>
  <si>
    <t>1 week stage change  (ft.) 1/13/09</t>
  </si>
  <si>
    <t>Mean stage 1/13/09</t>
  </si>
  <si>
    <t>1-week stage change 1/13/09</t>
  </si>
  <si>
    <t>Mean depth 1/13/09</t>
  </si>
  <si>
    <t>1-week stage change 12/23/08</t>
  </si>
  <si>
    <t>Mean stage 12/23/08</t>
  </si>
  <si>
    <r>
      <t xml:space="preserve">Good:  </t>
    </r>
    <r>
      <rPr>
        <sz val="12"/>
        <rFont val="Arial"/>
        <family val="2"/>
      </rPr>
      <t>-</t>
    </r>
    <r>
      <rPr>
        <sz val="12"/>
        <rFont val="Arial"/>
      </rPr>
      <t xml:space="preserve"> 0.05' to </t>
    </r>
    <r>
      <rPr>
        <sz val="12"/>
        <rFont val="Arial"/>
        <family val="2"/>
      </rPr>
      <t>-</t>
    </r>
    <r>
      <rPr>
        <sz val="12"/>
        <rFont val="Arial"/>
      </rPr>
      <t xml:space="preserve"> 0.16' </t>
    </r>
  </si>
  <si>
    <t>Stage 1/20/09</t>
  </si>
  <si>
    <t>Mean stage 1/20/09</t>
  </si>
  <si>
    <t>1-week stage change 1/20/09</t>
  </si>
  <si>
    <t>Mean depth 1/20/09</t>
  </si>
  <si>
    <t>Depth 1/13/09</t>
  </si>
  <si>
    <t>Depth 1/20/09</t>
  </si>
  <si>
    <t>1 week stage change 1/20/09</t>
  </si>
  <si>
    <t>Mean stage 1/27/09</t>
  </si>
  <si>
    <t>1-week stage change 1/27/09</t>
  </si>
  <si>
    <t>Depth 1/27/09</t>
  </si>
  <si>
    <t>Stage 1/27/09</t>
  </si>
  <si>
    <t>Stage 2/3/09</t>
  </si>
  <si>
    <t>Mean stage 2/3/09</t>
  </si>
  <si>
    <t>1-week stage change 2/3/09</t>
  </si>
  <si>
    <t>Mean depth 2/3/09</t>
  </si>
  <si>
    <t>Depth 2/3/09</t>
  </si>
  <si>
    <t>1 week stage change 2/3/09</t>
  </si>
  <si>
    <t>1 week stage change 1/27/09</t>
  </si>
  <si>
    <t>Mean depth 1/27/09</t>
  </si>
  <si>
    <t>Stage 2/10/09</t>
  </si>
  <si>
    <t>1 week stage change 2/10/09</t>
  </si>
  <si>
    <t>Depth 2/10/09</t>
  </si>
  <si>
    <t>Mean stage 2/10/09</t>
  </si>
  <si>
    <t>1-week stage change 2/10/09</t>
  </si>
  <si>
    <t>Mean depth 2/10/09</t>
  </si>
  <si>
    <t>WCA and ENP Hydrology Data with Environmental Ratings</t>
  </si>
  <si>
    <t>Poor</t>
  </si>
  <si>
    <t>Stage 2/17/09</t>
  </si>
  <si>
    <t>Mean stage 2/17/09</t>
  </si>
  <si>
    <t>1-week stage change 2/17/09</t>
  </si>
  <si>
    <t>Mean depth 2/17/09</t>
  </si>
  <si>
    <t>Depth 2/17/09</t>
  </si>
  <si>
    <t>1 week stage change 2/17/09</t>
  </si>
  <si>
    <t>Mean stage 2/24/09</t>
  </si>
  <si>
    <t>1-week stage change 2/24/09</t>
  </si>
  <si>
    <t>Stage 2/24/09</t>
  </si>
  <si>
    <t>1 week stage change 2/24/09</t>
  </si>
  <si>
    <t>Depth 2/24/09</t>
  </si>
  <si>
    <t>Stage 3/3/09</t>
  </si>
  <si>
    <t>1 week stage change 3/3/09</t>
  </si>
  <si>
    <t>Depth 3/3/09</t>
  </si>
  <si>
    <t>Mean stage 3/3/09</t>
  </si>
  <si>
    <t>1-week stage change 3/3/09</t>
  </si>
  <si>
    <t>Mean depth 2/24/09</t>
  </si>
  <si>
    <t>Stage 3/10/09</t>
  </si>
  <si>
    <t>1 week stage change 3/10/09</t>
  </si>
  <si>
    <t>Depth 3/10/09</t>
  </si>
  <si>
    <t>Mean stage 3/10/09</t>
  </si>
  <si>
    <t>1-week stage change 3/10/09</t>
  </si>
  <si>
    <t>Mean Depth 3/3/2009</t>
  </si>
  <si>
    <t>Mean Depth 3/10/2009</t>
  </si>
  <si>
    <t>Stage 3/17/09</t>
  </si>
  <si>
    <t>1 week stage change 3/17/09</t>
  </si>
  <si>
    <t>Depth 3/17/09</t>
  </si>
  <si>
    <t>Mean stage 3/17/09</t>
  </si>
  <si>
    <t>1-week stage change 3/17/09</t>
  </si>
  <si>
    <t>Mean Depth 3/17/2009</t>
  </si>
  <si>
    <t>Mean stage 3/24/09</t>
  </si>
  <si>
    <t>1-week stage change 3/24/09</t>
  </si>
  <si>
    <t>Mean Depth 3/24/2009</t>
  </si>
  <si>
    <t>Depth 3/24/09</t>
  </si>
  <si>
    <t>1 week stage change 3/24/09</t>
  </si>
  <si>
    <t>Stage 3/24/09</t>
  </si>
  <si>
    <t>USGS</t>
  </si>
  <si>
    <t>63</t>
  </si>
  <si>
    <t>EDEN13</t>
  </si>
  <si>
    <t>Stage 3/31/09</t>
  </si>
  <si>
    <t>1 week stage change 3/31/09</t>
  </si>
  <si>
    <t>Depth 3/31/09</t>
  </si>
  <si>
    <t>Mean Depth 3/31/2009</t>
  </si>
  <si>
    <t>Mean stage 3/31/09</t>
  </si>
  <si>
    <t>1-week stage change 3/31/09</t>
  </si>
  <si>
    <t>Stage 4/7/09</t>
  </si>
  <si>
    <t>1 week stage change 4/7/09</t>
  </si>
  <si>
    <t>Depth 4/7/09</t>
  </si>
  <si>
    <t>Mean stage 4/7/09</t>
  </si>
  <si>
    <t>1-week stage change 4/7/09</t>
  </si>
  <si>
    <t>Mean Depth 4/7/09</t>
  </si>
  <si>
    <t>Eqp</t>
  </si>
  <si>
    <t>Stage 4/14/09</t>
  </si>
  <si>
    <t>1 week stage change 4/14/09</t>
  </si>
  <si>
    <t>Depth 4/14/09</t>
  </si>
  <si>
    <t>Mean stage 4/14/09</t>
  </si>
  <si>
    <t>1-week stage change 4/14/09</t>
  </si>
  <si>
    <t>Mean Depth 4/14/09</t>
  </si>
  <si>
    <t>Stage 4/21/09</t>
  </si>
  <si>
    <t>1 week stage change 4/21/09</t>
  </si>
  <si>
    <t>Depth 4/21/09</t>
  </si>
  <si>
    <t>Mean Depth 4/21/09</t>
  </si>
  <si>
    <t>1-week stage change 4/21/09</t>
  </si>
  <si>
    <t>Mean stage 4/21/09</t>
  </si>
  <si>
    <t>Stage Change</t>
  </si>
  <si>
    <t>Stage 4/28/09</t>
  </si>
  <si>
    <t>1 week stage change 4/28/09</t>
  </si>
  <si>
    <t>Depth 4/28/09</t>
  </si>
  <si>
    <t>Mean stage 4/28/09</t>
  </si>
  <si>
    <t>1-week stage change 4/28/09</t>
  </si>
  <si>
    <t>Mean Depth 4/28/09</t>
  </si>
  <si>
    <t>Stage 5/5/09</t>
  </si>
  <si>
    <t>1 week stage change 5/5/09</t>
  </si>
  <si>
    <t>Depth 5/5/09</t>
  </si>
  <si>
    <t>Mean stage 5/5/09</t>
  </si>
  <si>
    <t>1-week stage change 5/5/09</t>
  </si>
  <si>
    <t>Mean Depth 5/5/09</t>
  </si>
  <si>
    <t>Stage 5/12/09</t>
  </si>
  <si>
    <t>1 week stage change 5/12/09</t>
  </si>
  <si>
    <t>Depth 5/12/09</t>
  </si>
  <si>
    <t>Mean stage 5/12/09</t>
  </si>
  <si>
    <t>1-week stage change 5/12/09</t>
  </si>
  <si>
    <t>Mean Depth 5/12/09</t>
  </si>
  <si>
    <r>
      <t>BG</t>
    </r>
    <r>
      <rPr>
        <sz val="12"/>
        <rFont val="Arial"/>
        <family val="2"/>
      </rPr>
      <t>=Below ground</t>
    </r>
  </si>
  <si>
    <t>1 week stage change 5/19/09</t>
  </si>
  <si>
    <t>Mean stage 5/19/09</t>
  </si>
  <si>
    <t>1-week stage change 5/19/09</t>
  </si>
  <si>
    <t>Depth 5/19/09</t>
  </si>
  <si>
    <t>Mean Depth 5/19/09</t>
  </si>
  <si>
    <t>Stage 5/19/09</t>
  </si>
  <si>
    <t>Stage 5/26/09</t>
  </si>
  <si>
    <t>1 week stage change 5/26/09</t>
  </si>
  <si>
    <t>Mean stage 5/26/09</t>
  </si>
  <si>
    <t>1-week stage change 5/26/09</t>
  </si>
  <si>
    <t>Mean Depth 5/26/09</t>
  </si>
  <si>
    <t>Depth 5/26/09</t>
  </si>
  <si>
    <t>Stage 6/2/09</t>
  </si>
  <si>
    <t>1 week stage change 6/2/09</t>
  </si>
  <si>
    <t>Depth 6/2/09</t>
  </si>
  <si>
    <t>Mean stage 6/2/09</t>
  </si>
  <si>
    <t>1-week stage change 6/2/09</t>
  </si>
  <si>
    <t>Mean Depth 6/2/09</t>
  </si>
  <si>
    <t>Rehyd-ration rate</t>
  </si>
  <si>
    <t>Mean stage 6/9/09</t>
  </si>
  <si>
    <t>1-week stage change 6/9/09</t>
  </si>
  <si>
    <t>Mean Depth 6/9/09</t>
  </si>
  <si>
    <t>Stage 6/9/09</t>
  </si>
  <si>
    <t>1 week stage change 6/9/09</t>
  </si>
  <si>
    <t>Depth 6/9/09</t>
  </si>
  <si>
    <t>Tree Island Flood Days</t>
  </si>
  <si>
    <t>Stage 6/16/09</t>
  </si>
  <si>
    <t>1 week stage change 6/16/09</t>
  </si>
  <si>
    <t>Depth 6/16/09</t>
  </si>
  <si>
    <t>Mean stage 6/16/09</t>
  </si>
  <si>
    <t>Stage 6/23/09</t>
  </si>
  <si>
    <t>1-week stage change 6/16/09</t>
  </si>
  <si>
    <t>Mean Depth 6/16/09</t>
  </si>
  <si>
    <t>Mean stage 6/23/09</t>
  </si>
  <si>
    <t>1-week stage change 6/23/09</t>
  </si>
  <si>
    <t>Mean Depth 6/23/09</t>
  </si>
  <si>
    <t>Mean stage 6/30/09</t>
  </si>
  <si>
    <t>1-week stage change 6/30/09</t>
  </si>
  <si>
    <t>Mean Depth 6/30/09</t>
  </si>
  <si>
    <t>Depth 6/23/09</t>
  </si>
  <si>
    <t>Depth 6/30/09</t>
  </si>
  <si>
    <t>1 week stage change 6/23/09</t>
  </si>
  <si>
    <t>1 week stage change 6/30/09</t>
  </si>
  <si>
    <t>Stage 6/30/09</t>
  </si>
  <si>
    <t>Stage 7/7/09</t>
  </si>
  <si>
    <t>1 week stage change 7/7/09</t>
  </si>
  <si>
    <t>1-week stage change 7/7/09</t>
  </si>
  <si>
    <t>Mean stage 7/7/09</t>
  </si>
  <si>
    <t>Stage 7/14/09</t>
  </si>
  <si>
    <t>1 week stage change 7/14/09</t>
  </si>
  <si>
    <t>Depth 7/7/09</t>
  </si>
  <si>
    <t>Depth 7/14/09</t>
  </si>
  <si>
    <t>Mean stage 7/14/09</t>
  </si>
  <si>
    <t>1-week stage change 7/14/09</t>
  </si>
  <si>
    <t>Mean Depth 7/7/09</t>
  </si>
  <si>
    <t>Mean Depth 7/14/09</t>
  </si>
  <si>
    <t>Stage 7/21/09</t>
  </si>
  <si>
    <t>1 week stage change 7/21/09</t>
  </si>
  <si>
    <t>Depth 7/21/09</t>
  </si>
  <si>
    <t>Mean stage 7/21/09</t>
  </si>
  <si>
    <t>1-week stage change 7/21/09</t>
  </si>
  <si>
    <t>Mean Depth 7/21/09</t>
  </si>
  <si>
    <r>
      <t xml:space="preserve">Poor: 0.01' to 0.05' for &gt; 2 wks or </t>
    </r>
    <r>
      <rPr>
        <u/>
        <sz val="12"/>
        <color theme="0"/>
        <rFont val="Arial"/>
        <family val="2"/>
      </rPr>
      <t>&lt;</t>
    </r>
    <r>
      <rPr>
        <sz val="12"/>
        <color theme="0"/>
        <rFont val="Arial"/>
        <family val="2"/>
      </rPr>
      <t xml:space="preserve"> 0.01' for one week</t>
    </r>
  </si>
  <si>
    <r>
      <t xml:space="preserve">Poor: 0.25' for &gt; 2 wks or </t>
    </r>
    <r>
      <rPr>
        <u/>
        <sz val="12"/>
        <color theme="0"/>
        <rFont val="Arial"/>
        <family val="2"/>
      </rPr>
      <t>&gt;</t>
    </r>
    <r>
      <rPr>
        <sz val="12"/>
        <color theme="0"/>
        <rFont val="Arial"/>
        <family val="2"/>
      </rPr>
      <t xml:space="preserve"> +0.35' for one week</t>
    </r>
  </si>
  <si>
    <t>Stage 7/28/09</t>
  </si>
  <si>
    <t>1 week stage change 7/28/09</t>
  </si>
  <si>
    <t>Depth 7/28/09</t>
  </si>
  <si>
    <t>Mean stage 7/28/09</t>
  </si>
  <si>
    <t>1-week stage change 7/28/09</t>
  </si>
  <si>
    <t>Mean Depth 7/28/09</t>
  </si>
  <si>
    <t>Stage 8/4/09</t>
  </si>
  <si>
    <t>1 week stage change 8/4/09</t>
  </si>
  <si>
    <t>1-week stage change 8/4/09</t>
  </si>
  <si>
    <t>Mean stage 8/4/09</t>
  </si>
  <si>
    <t>Mean Depth 8/4/09</t>
  </si>
  <si>
    <t>Depth 8/4/09</t>
  </si>
  <si>
    <t>Stage 8/11/09</t>
  </si>
  <si>
    <t>1 week stage change 8/11/09</t>
  </si>
  <si>
    <t>Depth 8/11/09</t>
  </si>
  <si>
    <t>Mean stage 8/11/09</t>
  </si>
  <si>
    <t>1-week stage change 8/11/09</t>
  </si>
  <si>
    <t>Mean Depth 8/11/09</t>
  </si>
  <si>
    <t>Stage 8/18/09</t>
  </si>
  <si>
    <t>1 week stage change 8/18/09</t>
  </si>
  <si>
    <t>Depth 8/18/09</t>
  </si>
  <si>
    <t>Mean stage 8/18/09</t>
  </si>
  <si>
    <t>1-week stage change 8/18/09</t>
  </si>
  <si>
    <t>Mean Depth 8/18/09</t>
  </si>
  <si>
    <t>Stage 8/25/09</t>
  </si>
  <si>
    <t>1 week stage change 8/25/09</t>
  </si>
  <si>
    <t>Depth 8/25/09</t>
  </si>
  <si>
    <t>Mean stage 8/25/09</t>
  </si>
  <si>
    <t>1-week stage change 8/25/09</t>
  </si>
  <si>
    <t>Mean Depth 8/25/09</t>
  </si>
  <si>
    <t>Mean stage 9/1/09</t>
  </si>
  <si>
    <t>1-week stage change  9/1/09</t>
  </si>
  <si>
    <t>Mean Depth  9/1/09</t>
  </si>
  <si>
    <t>Depth  9/1/09</t>
  </si>
  <si>
    <t>1 week stage change  9/1/09</t>
  </si>
  <si>
    <t>Stage  9/1/09</t>
  </si>
  <si>
    <t>1 Sept.</t>
  </si>
  <si>
    <t>Mean stage 9/8/09</t>
  </si>
  <si>
    <t>1-week stage change  9/8/09</t>
  </si>
  <si>
    <t>Mean Depth  9/8/09</t>
  </si>
  <si>
    <t>Depth  9/8/09</t>
  </si>
  <si>
    <t>1 week stage change  9/8/09</t>
  </si>
  <si>
    <t>Stage  9/8/09</t>
  </si>
  <si>
    <t>Stage  9/15/09</t>
  </si>
  <si>
    <t>1 week stage change  9/15/09</t>
  </si>
  <si>
    <t>Mean stage 9/15/09</t>
  </si>
  <si>
    <t>1-week stage change  9/15/09</t>
  </si>
  <si>
    <t>Depth  9/15/09</t>
  </si>
  <si>
    <t>Mean Depth  9/15/09</t>
  </si>
  <si>
    <t>Stage  9/22/09</t>
  </si>
  <si>
    <t>1 week stage change  9/22/09</t>
  </si>
  <si>
    <t>Depth  9/22/09</t>
  </si>
  <si>
    <t>Mean stage 9/22/09</t>
  </si>
  <si>
    <t>1-week stage change  9/22/09</t>
  </si>
  <si>
    <t>Mean Depth  9/22/09</t>
  </si>
  <si>
    <t>Mean stage 9/29/09</t>
  </si>
  <si>
    <t>1-week stage change  9/29/09</t>
  </si>
  <si>
    <t>Mean Depth  9/29/09</t>
  </si>
  <si>
    <t>Stage  9/29/09</t>
  </si>
  <si>
    <t>1 week stage change  9/29/09</t>
  </si>
  <si>
    <t>Depth  9/29/09</t>
  </si>
  <si>
    <t>Mean stage 10/6/09</t>
  </si>
  <si>
    <t>1-week stage change  10/6/09</t>
  </si>
  <si>
    <t>Mean Depth  10/6/09</t>
  </si>
  <si>
    <t>Depth  10/6/09</t>
  </si>
  <si>
    <t>1 week stage change  10/6/09</t>
  </si>
  <si>
    <t>Stage  10/6/09</t>
  </si>
  <si>
    <t>Stage  10/13/09</t>
  </si>
  <si>
    <t>1 week stage change  10/13/09</t>
  </si>
  <si>
    <t>Depth  10/13/09</t>
  </si>
  <si>
    <t>Mean Depth  10/13/09</t>
  </si>
  <si>
    <t>1-week stage change  10/13/09</t>
  </si>
  <si>
    <t>Mean stage 10/13/09</t>
  </si>
</sst>
</file>

<file path=xl/styles.xml><?xml version="1.0" encoding="utf-8"?>
<styleSheet xmlns="http://schemas.openxmlformats.org/spreadsheetml/2006/main">
  <fonts count="35">
    <font>
      <sz val="12"/>
      <name val="Arial"/>
    </font>
    <font>
      <sz val="12"/>
      <name val="Arial"/>
    </font>
    <font>
      <u/>
      <sz val="12"/>
      <color indexed="12"/>
      <name val="Arial"/>
    </font>
    <font>
      <sz val="8"/>
      <name val="Arial"/>
    </font>
    <font>
      <sz val="24"/>
      <name val="Arial"/>
    </font>
    <font>
      <b/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1"/>
      <name val="Arial"/>
    </font>
    <font>
      <b/>
      <sz val="1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u/>
      <sz val="12"/>
      <name val="Arial"/>
      <family val="2"/>
    </font>
    <font>
      <sz val="12"/>
      <color indexed="10"/>
      <name val="Arial"/>
    </font>
    <font>
      <b/>
      <sz val="11"/>
      <color indexed="10"/>
      <name val="Arial"/>
      <family val="2"/>
    </font>
    <font>
      <sz val="12"/>
      <color indexed="13"/>
      <name val="Arial"/>
      <family val="2"/>
    </font>
    <font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8"/>
      <color indexed="18"/>
      <name val="Arial"/>
      <family val="2"/>
    </font>
    <font>
      <sz val="8"/>
      <name val="Arial"/>
      <family val="2"/>
    </font>
    <font>
      <u/>
      <sz val="8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Arial"/>
      <family val="2"/>
    </font>
    <font>
      <sz val="10"/>
      <color indexed="9"/>
      <name val="Arial"/>
      <family val="2"/>
    </font>
    <font>
      <b/>
      <sz val="11"/>
      <color indexed="9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sz val="12"/>
      <color theme="0"/>
      <name val="Arial"/>
      <family val="2"/>
    </font>
    <font>
      <u/>
      <sz val="12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421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Border="1"/>
    <xf numFmtId="0" fontId="5" fillId="0" borderId="0" xfId="0" applyFont="1" applyBorder="1" applyAlignment="1">
      <alignment wrapText="1"/>
    </xf>
    <xf numFmtId="0" fontId="6" fillId="0" borderId="0" xfId="0" applyFont="1" applyFill="1" applyBorder="1"/>
    <xf numFmtId="0" fontId="6" fillId="0" borderId="0" xfId="0" quotePrefix="1" applyNumberFormat="1" applyFont="1" applyFill="1" applyBorder="1" applyAlignment="1">
      <alignment horizontal="center"/>
    </xf>
    <xf numFmtId="0" fontId="6" fillId="0" borderId="1" xfId="0" quotePrefix="1" applyNumberFormat="1" applyFont="1" applyFill="1" applyBorder="1" applyAlignment="1">
      <alignment horizontal="center"/>
    </xf>
    <xf numFmtId="0" fontId="6" fillId="0" borderId="2" xfId="0" quotePrefix="1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7" fillId="0" borderId="1" xfId="0" applyFont="1" applyFill="1" applyBorder="1"/>
    <xf numFmtId="0" fontId="7" fillId="0" borderId="2" xfId="0" applyFont="1" applyFill="1" applyBorder="1"/>
    <xf numFmtId="0" fontId="7" fillId="0" borderId="3" xfId="0" applyFont="1" applyFill="1" applyBorder="1"/>
    <xf numFmtId="0" fontId="7" fillId="0" borderId="5" xfId="0" applyFont="1" applyFill="1" applyBorder="1"/>
    <xf numFmtId="0" fontId="7" fillId="0" borderId="6" xfId="0" applyFont="1" applyFill="1" applyBorder="1"/>
    <xf numFmtId="0" fontId="7" fillId="0" borderId="7" xfId="0" applyFont="1" applyFill="1" applyBorder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8" fillId="0" borderId="8" xfId="0" applyFont="1" applyBorder="1"/>
    <xf numFmtId="2" fontId="8" fillId="0" borderId="8" xfId="0" applyNumberFormat="1" applyFont="1" applyFill="1" applyBorder="1" applyAlignment="1">
      <alignment horizontal="center"/>
    </xf>
    <xf numFmtId="1" fontId="6" fillId="0" borderId="0" xfId="0" applyNumberFormat="1" applyFont="1" applyBorder="1"/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2" fontId="8" fillId="0" borderId="9" xfId="0" applyNumberFormat="1" applyFont="1" applyFill="1" applyBorder="1" applyAlignment="1">
      <alignment horizontal="center"/>
    </xf>
    <xf numFmtId="2" fontId="8" fillId="0" borderId="8" xfId="0" quotePrefix="1" applyNumberFormat="1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Border="1"/>
    <xf numFmtId="2" fontId="8" fillId="0" borderId="9" xfId="0" quotePrefix="1" applyNumberFormat="1" applyFont="1" applyFill="1" applyBorder="1" applyAlignment="1">
      <alignment horizontal="center"/>
    </xf>
    <xf numFmtId="0" fontId="0" fillId="0" borderId="8" xfId="0" applyBorder="1"/>
    <xf numFmtId="0" fontId="8" fillId="0" borderId="10" xfId="0" applyFont="1" applyBorder="1" applyAlignment="1">
      <alignment horizontal="center" wrapText="1"/>
    </xf>
    <xf numFmtId="2" fontId="8" fillId="0" borderId="10" xfId="0" quotePrefix="1" applyNumberFormat="1" applyFont="1" applyFill="1" applyBorder="1" applyAlignment="1">
      <alignment horizontal="center"/>
    </xf>
    <xf numFmtId="0" fontId="8" fillId="0" borderId="11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9" xfId="0" applyFont="1" applyBorder="1"/>
    <xf numFmtId="2" fontId="9" fillId="0" borderId="9" xfId="0" applyNumberFormat="1" applyFont="1" applyFill="1" applyBorder="1" applyAlignment="1">
      <alignment horizontal="center"/>
    </xf>
    <xf numFmtId="0" fontId="9" fillId="0" borderId="12" xfId="0" applyFont="1" applyBorder="1"/>
    <xf numFmtId="2" fontId="9" fillId="0" borderId="9" xfId="0" quotePrefix="1" applyNumberFormat="1" applyFont="1" applyFill="1" applyBorder="1" applyAlignment="1">
      <alignment horizontal="center"/>
    </xf>
    <xf numFmtId="2" fontId="9" fillId="0" borderId="12" xfId="0" quotePrefix="1" applyNumberFormat="1" applyFont="1" applyFill="1" applyBorder="1" applyAlignment="1">
      <alignment horizontal="center"/>
    </xf>
    <xf numFmtId="2" fontId="9" fillId="0" borderId="13" xfId="0" quotePrefix="1" applyNumberFormat="1" applyFont="1" applyFill="1" applyBorder="1" applyAlignment="1">
      <alignment horizontal="center"/>
    </xf>
    <xf numFmtId="0" fontId="9" fillId="0" borderId="0" xfId="0" applyFont="1" applyBorder="1"/>
    <xf numFmtId="0" fontId="11" fillId="0" borderId="0" xfId="0" applyFont="1" applyBorder="1"/>
    <xf numFmtId="0" fontId="8" fillId="0" borderId="13" xfId="0" applyFont="1" applyBorder="1"/>
    <xf numFmtId="0" fontId="8" fillId="0" borderId="14" xfId="0" applyFont="1" applyBorder="1"/>
    <xf numFmtId="2" fontId="8" fillId="0" borderId="9" xfId="0" applyNumberFormat="1" applyFont="1" applyBorder="1" applyAlignment="1">
      <alignment horizontal="center"/>
    </xf>
    <xf numFmtId="2" fontId="8" fillId="0" borderId="15" xfId="0" quotePrefix="1" applyNumberFormat="1" applyFont="1" applyFill="1" applyBorder="1" applyAlignment="1">
      <alignment horizontal="center"/>
    </xf>
    <xf numFmtId="0" fontId="6" fillId="0" borderId="16" xfId="0" quotePrefix="1" applyNumberFormat="1" applyFont="1" applyFill="1" applyBorder="1" applyAlignment="1">
      <alignment horizontal="center"/>
    </xf>
    <xf numFmtId="0" fontId="6" fillId="0" borderId="17" xfId="0" quotePrefix="1" applyNumberFormat="1" applyFont="1" applyFill="1" applyBorder="1" applyAlignment="1">
      <alignment horizontal="center"/>
    </xf>
    <xf numFmtId="0" fontId="6" fillId="0" borderId="17" xfId="0" applyNumberFormat="1" applyFont="1" applyFill="1" applyBorder="1" applyAlignment="1">
      <alignment horizontal="center"/>
    </xf>
    <xf numFmtId="0" fontId="6" fillId="0" borderId="18" xfId="0" applyNumberFormat="1" applyFont="1" applyFill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5" xfId="0" applyBorder="1"/>
    <xf numFmtId="2" fontId="8" fillId="0" borderId="8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2" fontId="0" fillId="0" borderId="0" xfId="0" applyNumberFormat="1"/>
    <xf numFmtId="2" fontId="0" fillId="0" borderId="0" xfId="0" applyNumberFormat="1" applyBorder="1"/>
    <xf numFmtId="0" fontId="10" fillId="0" borderId="0" xfId="0" applyFont="1" applyBorder="1"/>
    <xf numFmtId="0" fontId="7" fillId="0" borderId="19" xfId="0" applyFont="1" applyFill="1" applyBorder="1"/>
    <xf numFmtId="2" fontId="8" fillId="0" borderId="8" xfId="0" applyNumberFormat="1" applyFont="1" applyBorder="1" applyAlignment="1">
      <alignment horizontal="center" wrapText="1"/>
    </xf>
    <xf numFmtId="2" fontId="8" fillId="0" borderId="10" xfId="0" applyNumberFormat="1" applyFont="1" applyBorder="1" applyAlignment="1">
      <alignment horizontal="center" wrapText="1"/>
    </xf>
    <xf numFmtId="2" fontId="8" fillId="0" borderId="10" xfId="0" applyNumberFormat="1" applyFont="1" applyFill="1" applyBorder="1" applyAlignment="1">
      <alignment horizontal="center"/>
    </xf>
    <xf numFmtId="2" fontId="8" fillId="0" borderId="9" xfId="0" applyNumberFormat="1" applyFont="1" applyBorder="1" applyAlignment="1">
      <alignment horizontal="center" wrapText="1"/>
    </xf>
    <xf numFmtId="2" fontId="13" fillId="0" borderId="8" xfId="0" applyNumberFormat="1" applyFont="1" applyBorder="1" applyAlignment="1">
      <alignment horizontal="center" wrapText="1"/>
    </xf>
    <xf numFmtId="2" fontId="10" fillId="0" borderId="0" xfId="0" applyNumberFormat="1" applyFont="1" applyBorder="1"/>
    <xf numFmtId="2" fontId="8" fillId="0" borderId="20" xfId="0" quotePrefix="1" applyNumberFormat="1" applyFont="1" applyFill="1" applyBorder="1" applyAlignment="1">
      <alignment horizontal="center"/>
    </xf>
    <xf numFmtId="2" fontId="8" fillId="0" borderId="21" xfId="0" quotePrefix="1" applyNumberFormat="1" applyFont="1" applyFill="1" applyBorder="1" applyAlignment="1">
      <alignment horizontal="center"/>
    </xf>
    <xf numFmtId="2" fontId="8" fillId="0" borderId="22" xfId="0" quotePrefix="1" applyNumberFormat="1" applyFont="1" applyFill="1" applyBorder="1" applyAlignment="1">
      <alignment horizontal="center"/>
    </xf>
    <xf numFmtId="2" fontId="8" fillId="0" borderId="23" xfId="0" quotePrefix="1" applyNumberFormat="1" applyFont="1" applyFill="1" applyBorder="1" applyAlignment="1">
      <alignment horizontal="center"/>
    </xf>
    <xf numFmtId="2" fontId="9" fillId="0" borderId="22" xfId="0" quotePrefix="1" applyNumberFormat="1" applyFont="1" applyFill="1" applyBorder="1" applyAlignment="1">
      <alignment horizontal="center"/>
    </xf>
    <xf numFmtId="0" fontId="0" fillId="2" borderId="24" xfId="0" applyFill="1" applyBorder="1"/>
    <xf numFmtId="0" fontId="1" fillId="2" borderId="0" xfId="0" applyFont="1" applyFill="1" applyBorder="1"/>
    <xf numFmtId="0" fontId="16" fillId="2" borderId="0" xfId="0" applyFont="1" applyFill="1" applyBorder="1"/>
    <xf numFmtId="0" fontId="16" fillId="2" borderId="25" xfId="0" applyFont="1" applyFill="1" applyBorder="1"/>
    <xf numFmtId="0" fontId="0" fillId="3" borderId="24" xfId="0" applyFill="1" applyBorder="1"/>
    <xf numFmtId="0" fontId="0" fillId="3" borderId="0" xfId="0" applyFill="1" applyBorder="1"/>
    <xf numFmtId="0" fontId="0" fillId="3" borderId="25" xfId="0" applyFill="1" applyBorder="1"/>
    <xf numFmtId="0" fontId="0" fillId="4" borderId="24" xfId="0" applyFill="1" applyBorder="1"/>
    <xf numFmtId="0" fontId="0" fillId="4" borderId="0" xfId="0" applyFill="1" applyBorder="1"/>
    <xf numFmtId="0" fontId="0" fillId="4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12" fillId="0" borderId="1" xfId="0" applyFont="1" applyBorder="1" applyAlignment="1">
      <alignment horizontal="center" wrapText="1"/>
    </xf>
    <xf numFmtId="2" fontId="12" fillId="0" borderId="2" xfId="0" applyNumberFormat="1" applyFont="1" applyBorder="1" applyAlignment="1">
      <alignment horizontal="center"/>
    </xf>
    <xf numFmtId="0" fontId="8" fillId="0" borderId="29" xfId="0" applyFont="1" applyBorder="1" applyAlignment="1">
      <alignment horizontal="center" wrapText="1"/>
    </xf>
    <xf numFmtId="0" fontId="8" fillId="0" borderId="30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6" fillId="0" borderId="32" xfId="0" quotePrefix="1" applyNumberFormat="1" applyFont="1" applyFill="1" applyBorder="1" applyAlignment="1">
      <alignment horizontal="center"/>
    </xf>
    <xf numFmtId="0" fontId="9" fillId="0" borderId="13" xfId="0" applyFont="1" applyBorder="1"/>
    <xf numFmtId="2" fontId="8" fillId="0" borderId="14" xfId="0" applyNumberFormat="1" applyFont="1" applyBorder="1" applyAlignment="1">
      <alignment horizontal="center"/>
    </xf>
    <xf numFmtId="2" fontId="8" fillId="0" borderId="13" xfId="0" applyNumberFormat="1" applyFont="1" applyBorder="1" applyAlignment="1">
      <alignment horizontal="center"/>
    </xf>
    <xf numFmtId="0" fontId="9" fillId="0" borderId="31" xfId="0" applyFont="1" applyBorder="1" applyAlignment="1">
      <alignment horizontal="center" wrapText="1"/>
    </xf>
    <xf numFmtId="2" fontId="8" fillId="0" borderId="30" xfId="0" applyNumberFormat="1" applyFont="1" applyBorder="1" applyAlignment="1">
      <alignment horizontal="center" wrapText="1"/>
    </xf>
    <xf numFmtId="2" fontId="8" fillId="0" borderId="31" xfId="0" applyNumberFormat="1" applyFont="1" applyBorder="1" applyAlignment="1">
      <alignment horizontal="center" wrapText="1"/>
    </xf>
    <xf numFmtId="2" fontId="8" fillId="0" borderId="11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 wrapText="1"/>
    </xf>
    <xf numFmtId="2" fontId="12" fillId="0" borderId="3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/>
    <xf numFmtId="2" fontId="6" fillId="0" borderId="0" xfId="0" applyNumberFormat="1" applyFont="1" applyBorder="1"/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2" fontId="12" fillId="0" borderId="4" xfId="0" applyNumberFormat="1" applyFont="1" applyBorder="1" applyAlignment="1">
      <alignment horizontal="center" wrapText="1"/>
    </xf>
    <xf numFmtId="2" fontId="12" fillId="0" borderId="32" xfId="0" applyNumberFormat="1" applyFont="1" applyBorder="1" applyAlignment="1">
      <alignment horizontal="center"/>
    </xf>
    <xf numFmtId="2" fontId="12" fillId="0" borderId="2" xfId="0" applyNumberFormat="1" applyFont="1" applyFill="1" applyBorder="1" applyAlignment="1">
      <alignment horizontal="center"/>
    </xf>
    <xf numFmtId="2" fontId="12" fillId="0" borderId="2" xfId="0" quotePrefix="1" applyNumberFormat="1" applyFont="1" applyFill="1" applyBorder="1" applyAlignment="1">
      <alignment horizontal="center"/>
    </xf>
    <xf numFmtId="2" fontId="8" fillId="0" borderId="33" xfId="0" applyNumberFormat="1" applyFont="1" applyBorder="1" applyAlignment="1">
      <alignment horizontal="center" wrapText="1"/>
    </xf>
    <xf numFmtId="2" fontId="8" fillId="0" borderId="4" xfId="0" applyNumberFormat="1" applyFont="1" applyBorder="1" applyAlignment="1">
      <alignment horizontal="center" wrapText="1"/>
    </xf>
    <xf numFmtId="2" fontId="8" fillId="0" borderId="32" xfId="0" applyNumberFormat="1" applyFont="1" applyBorder="1" applyAlignment="1">
      <alignment horizontal="center"/>
    </xf>
    <xf numFmtId="2" fontId="12" fillId="0" borderId="3" xfId="0" applyNumberFormat="1" applyFont="1" applyFill="1" applyBorder="1" applyAlignment="1">
      <alignment horizontal="center"/>
    </xf>
    <xf numFmtId="0" fontId="10" fillId="0" borderId="0" xfId="0" applyFont="1"/>
    <xf numFmtId="2" fontId="8" fillId="0" borderId="37" xfId="0" applyNumberFormat="1" applyFont="1" applyBorder="1" applyAlignment="1">
      <alignment horizontal="center"/>
    </xf>
    <xf numFmtId="2" fontId="9" fillId="0" borderId="8" xfId="0" quotePrefix="1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2" fontId="9" fillId="0" borderId="9" xfId="0" applyNumberFormat="1" applyFont="1" applyBorder="1" applyAlignment="1">
      <alignment horizontal="center"/>
    </xf>
    <xf numFmtId="2" fontId="11" fillId="0" borderId="0" xfId="0" applyNumberFormat="1" applyFont="1" applyBorder="1"/>
    <xf numFmtId="0" fontId="11" fillId="0" borderId="0" xfId="0" applyFont="1"/>
    <xf numFmtId="2" fontId="8" fillId="0" borderId="15" xfId="0" applyNumberFormat="1" applyFont="1" applyBorder="1" applyAlignment="1">
      <alignment horizontal="center"/>
    </xf>
    <xf numFmtId="2" fontId="8" fillId="0" borderId="38" xfId="0" applyNumberFormat="1" applyFont="1" applyFill="1" applyBorder="1" applyAlignment="1">
      <alignment horizontal="center"/>
    </xf>
    <xf numFmtId="2" fontId="8" fillId="0" borderId="29" xfId="0" applyNumberFormat="1" applyFont="1" applyBorder="1" applyAlignment="1">
      <alignment horizontal="center" wrapText="1"/>
    </xf>
    <xf numFmtId="2" fontId="12" fillId="0" borderId="17" xfId="0" applyNumberFormat="1" applyFont="1" applyFill="1" applyBorder="1" applyAlignment="1">
      <alignment horizontal="center"/>
    </xf>
    <xf numFmtId="2" fontId="8" fillId="3" borderId="9" xfId="0" applyNumberFormat="1" applyFont="1" applyFill="1" applyBorder="1" applyAlignment="1">
      <alignment horizontal="center"/>
    </xf>
    <xf numFmtId="0" fontId="8" fillId="0" borderId="10" xfId="0" applyFont="1" applyBorder="1"/>
    <xf numFmtId="0" fontId="8" fillId="0" borderId="8" xfId="0" applyFont="1" applyFill="1" applyBorder="1" applyAlignment="1">
      <alignment horizontal="center" wrapText="1"/>
    </xf>
    <xf numFmtId="2" fontId="8" fillId="3" borderId="8" xfId="0" applyNumberFormat="1" applyFont="1" applyFill="1" applyBorder="1" applyAlignment="1">
      <alignment horizontal="center"/>
    </xf>
    <xf numFmtId="2" fontId="8" fillId="0" borderId="0" xfId="0" applyNumberFormat="1" applyFont="1" applyBorder="1"/>
    <xf numFmtId="0" fontId="6" fillId="0" borderId="8" xfId="0" applyFont="1" applyBorder="1"/>
    <xf numFmtId="0" fontId="8" fillId="0" borderId="8" xfId="0" applyFont="1" applyBorder="1" applyAlignment="1">
      <alignment horizontal="right"/>
    </xf>
    <xf numFmtId="2" fontId="8" fillId="0" borderId="8" xfId="0" applyNumberFormat="1" applyFont="1" applyFill="1" applyBorder="1" applyAlignment="1">
      <alignment horizontal="right"/>
    </xf>
    <xf numFmtId="2" fontId="8" fillId="0" borderId="8" xfId="0" applyNumberFormat="1" applyFont="1" applyBorder="1" applyAlignment="1">
      <alignment horizontal="right"/>
    </xf>
    <xf numFmtId="0" fontId="10" fillId="0" borderId="39" xfId="0" applyFont="1" applyBorder="1"/>
    <xf numFmtId="0" fontId="10" fillId="0" borderId="40" xfId="0" applyFont="1" applyBorder="1"/>
    <xf numFmtId="0" fontId="8" fillId="0" borderId="15" xfId="0" applyFont="1" applyBorder="1" applyAlignment="1">
      <alignment horizontal="center" wrapText="1"/>
    </xf>
    <xf numFmtId="2" fontId="8" fillId="0" borderId="8" xfId="0" applyNumberFormat="1" applyFont="1" applyBorder="1"/>
    <xf numFmtId="2" fontId="8" fillId="0" borderId="9" xfId="0" applyNumberFormat="1" applyFont="1" applyBorder="1"/>
    <xf numFmtId="2" fontId="10" fillId="0" borderId="0" xfId="0" applyNumberFormat="1" applyFont="1"/>
    <xf numFmtId="2" fontId="8" fillId="0" borderId="9" xfId="0" applyNumberFormat="1" applyFont="1" applyFill="1" applyBorder="1" applyAlignment="1">
      <alignment horizontal="right"/>
    </xf>
    <xf numFmtId="2" fontId="8" fillId="0" borderId="9" xfId="0" applyNumberFormat="1" applyFont="1" applyBorder="1" applyAlignment="1">
      <alignment horizontal="right"/>
    </xf>
    <xf numFmtId="0" fontId="12" fillId="0" borderId="41" xfId="0" applyFont="1" applyBorder="1" applyAlignment="1">
      <alignment horizontal="center" wrapText="1"/>
    </xf>
    <xf numFmtId="0" fontId="12" fillId="0" borderId="34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12" fillId="0" borderId="36" xfId="0" applyFont="1" applyFill="1" applyBorder="1" applyAlignment="1">
      <alignment horizontal="center"/>
    </xf>
    <xf numFmtId="2" fontId="12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/>
    <xf numFmtId="2" fontId="12" fillId="0" borderId="9" xfId="0" applyNumberFormat="1" applyFont="1" applyFill="1" applyBorder="1" applyAlignment="1">
      <alignment horizontal="center"/>
    </xf>
    <xf numFmtId="2" fontId="12" fillId="0" borderId="3" xfId="0" quotePrefix="1" applyNumberFormat="1" applyFont="1" applyFill="1" applyBorder="1" applyAlignment="1">
      <alignment horizontal="center"/>
    </xf>
    <xf numFmtId="2" fontId="10" fillId="0" borderId="14" xfId="0" applyNumberFormat="1" applyFont="1" applyBorder="1"/>
    <xf numFmtId="2" fontId="8" fillId="0" borderId="14" xfId="0" applyNumberFormat="1" applyFont="1" applyBorder="1"/>
    <xf numFmtId="0" fontId="8" fillId="0" borderId="8" xfId="0" applyNumberFormat="1" applyFont="1" applyBorder="1"/>
    <xf numFmtId="0" fontId="8" fillId="0" borderId="8" xfId="0" applyNumberFormat="1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7" fillId="0" borderId="34" xfId="0" applyFont="1" applyFill="1" applyBorder="1" applyAlignment="1">
      <alignment horizontal="center"/>
    </xf>
    <xf numFmtId="0" fontId="17" fillId="0" borderId="34" xfId="0" applyFont="1" applyFill="1" applyBorder="1"/>
    <xf numFmtId="2" fontId="8" fillId="0" borderId="0" xfId="0" applyNumberFormat="1" applyFont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2" fontId="8" fillId="0" borderId="11" xfId="0" applyNumberFormat="1" applyFont="1" applyBorder="1" applyAlignment="1">
      <alignment horizontal="center" wrapText="1"/>
    </xf>
    <xf numFmtId="2" fontId="10" fillId="0" borderId="0" xfId="0" applyNumberFormat="1" applyFont="1" applyFill="1" applyBorder="1"/>
    <xf numFmtId="0" fontId="20" fillId="0" borderId="34" xfId="0" applyFont="1" applyFill="1" applyBorder="1" applyAlignment="1">
      <alignment horizontal="center"/>
    </xf>
    <xf numFmtId="0" fontId="20" fillId="2" borderId="34" xfId="0" applyFont="1" applyFill="1" applyBorder="1" applyAlignment="1">
      <alignment horizontal="center"/>
    </xf>
    <xf numFmtId="0" fontId="21" fillId="5" borderId="34" xfId="0" applyFont="1" applyFill="1" applyBorder="1" applyAlignment="1">
      <alignment horizontal="center"/>
    </xf>
    <xf numFmtId="0" fontId="22" fillId="0" borderId="41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wrapText="1"/>
    </xf>
    <xf numFmtId="2" fontId="8" fillId="0" borderId="42" xfId="0" applyNumberFormat="1" applyFont="1" applyBorder="1" applyAlignment="1">
      <alignment horizontal="center" wrapText="1"/>
    </xf>
    <xf numFmtId="2" fontId="8" fillId="5" borderId="9" xfId="0" applyNumberFormat="1" applyFont="1" applyFill="1" applyBorder="1" applyAlignment="1">
      <alignment horizontal="center"/>
    </xf>
    <xf numFmtId="2" fontId="23" fillId="2" borderId="9" xfId="0" applyNumberFormat="1" applyFont="1" applyFill="1" applyBorder="1" applyAlignment="1">
      <alignment horizontal="center"/>
    </xf>
    <xf numFmtId="2" fontId="8" fillId="5" borderId="8" xfId="0" applyNumberFormat="1" applyFont="1" applyFill="1" applyBorder="1" applyAlignment="1">
      <alignment horizontal="center"/>
    </xf>
    <xf numFmtId="2" fontId="23" fillId="2" borderId="8" xfId="0" applyNumberFormat="1" applyFont="1" applyFill="1" applyBorder="1" applyAlignment="1">
      <alignment horizontal="center"/>
    </xf>
    <xf numFmtId="14" fontId="8" fillId="0" borderId="9" xfId="0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wrapText="1"/>
    </xf>
    <xf numFmtId="2" fontId="8" fillId="0" borderId="1" xfId="0" applyNumberFormat="1" applyFont="1" applyBorder="1" applyAlignment="1">
      <alignment horizontal="center" wrapText="1"/>
    </xf>
    <xf numFmtId="2" fontId="8" fillId="0" borderId="2" xfId="0" quotePrefix="1" applyNumberFormat="1" applyFont="1" applyFill="1" applyBorder="1" applyAlignment="1">
      <alignment horizontal="center"/>
    </xf>
    <xf numFmtId="2" fontId="8" fillId="0" borderId="3" xfId="0" quotePrefix="1" applyNumberFormat="1" applyFont="1" applyFill="1" applyBorder="1" applyAlignment="1">
      <alignment horizontal="center"/>
    </xf>
    <xf numFmtId="0" fontId="8" fillId="0" borderId="19" xfId="0" applyFont="1" applyBorder="1" applyAlignment="1">
      <alignment horizontal="center"/>
    </xf>
    <xf numFmtId="2" fontId="8" fillId="0" borderId="19" xfId="0" applyNumberFormat="1" applyFont="1" applyFill="1" applyBorder="1" applyAlignment="1">
      <alignment horizontal="center"/>
    </xf>
    <xf numFmtId="2" fontId="8" fillId="0" borderId="19" xfId="0" applyNumberFormat="1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1" fontId="5" fillId="0" borderId="0" xfId="0" applyNumberFormat="1" applyFont="1" applyBorder="1" applyAlignment="1">
      <alignment horizontal="center" wrapText="1"/>
    </xf>
    <xf numFmtId="2" fontId="8" fillId="0" borderId="32" xfId="0" applyNumberFormat="1" applyFont="1" applyBorder="1" applyAlignment="1">
      <alignment horizontal="center" wrapText="1"/>
    </xf>
    <xf numFmtId="1" fontId="24" fillId="0" borderId="0" xfId="0" applyNumberFormat="1" applyFont="1" applyBorder="1"/>
    <xf numFmtId="1" fontId="25" fillId="0" borderId="0" xfId="0" applyNumberFormat="1" applyFont="1" applyBorder="1"/>
    <xf numFmtId="1" fontId="26" fillId="0" borderId="0" xfId="1" applyNumberFormat="1" applyFont="1" applyAlignment="1" applyProtection="1"/>
    <xf numFmtId="22" fontId="0" fillId="0" borderId="0" xfId="0" applyNumberFormat="1"/>
    <xf numFmtId="49" fontId="0" fillId="0" borderId="0" xfId="0" applyNumberFormat="1"/>
    <xf numFmtId="0" fontId="12" fillId="0" borderId="0" xfId="0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0" fontId="10" fillId="0" borderId="8" xfId="0" applyFont="1" applyBorder="1"/>
    <xf numFmtId="14" fontId="8" fillId="0" borderId="8" xfId="0" applyNumberFormat="1" applyFont="1" applyFill="1" applyBorder="1" applyAlignment="1">
      <alignment horizontal="center" wrapText="1"/>
    </xf>
    <xf numFmtId="2" fontId="27" fillId="3" borderId="8" xfId="0" applyNumberFormat="1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2" fontId="6" fillId="0" borderId="2" xfId="0" quotePrefix="1" applyNumberFormat="1" applyFont="1" applyFill="1" applyBorder="1" applyAlignment="1">
      <alignment horizontal="center"/>
    </xf>
    <xf numFmtId="2" fontId="6" fillId="0" borderId="3" xfId="0" quotePrefix="1" applyNumberFormat="1" applyFont="1" applyFill="1" applyBorder="1" applyAlignment="1">
      <alignment horizontal="center"/>
    </xf>
    <xf numFmtId="0" fontId="10" fillId="0" borderId="14" xfId="0" applyFont="1" applyBorder="1"/>
    <xf numFmtId="0" fontId="6" fillId="0" borderId="19" xfId="0" applyFont="1" applyBorder="1" applyAlignment="1">
      <alignment horizontal="center"/>
    </xf>
    <xf numFmtId="2" fontId="6" fillId="0" borderId="19" xfId="0" applyNumberFormat="1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2" fontId="6" fillId="0" borderId="19" xfId="0" applyNumberFormat="1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12" fillId="0" borderId="11" xfId="0" applyFont="1" applyBorder="1" applyAlignment="1">
      <alignment wrapText="1"/>
    </xf>
    <xf numFmtId="2" fontId="12" fillId="0" borderId="3" xfId="0" applyNumberFormat="1" applyFont="1" applyBorder="1" applyAlignment="1">
      <alignment horizontal="center"/>
    </xf>
    <xf numFmtId="2" fontId="6" fillId="0" borderId="44" xfId="0" applyNumberFormat="1" applyFont="1" applyBorder="1" applyAlignment="1">
      <alignment horizontal="center" wrapText="1"/>
    </xf>
    <xf numFmtId="2" fontId="6" fillId="0" borderId="8" xfId="0" applyNumberFormat="1" applyFont="1" applyBorder="1" applyAlignment="1">
      <alignment horizontal="center" wrapText="1"/>
    </xf>
    <xf numFmtId="2" fontId="6" fillId="0" borderId="8" xfId="0" applyNumberFormat="1" applyFont="1" applyFill="1" applyBorder="1" applyAlignment="1">
      <alignment horizontal="center"/>
    </xf>
    <xf numFmtId="2" fontId="6" fillId="0" borderId="8" xfId="0" applyNumberFormat="1" applyFont="1" applyBorder="1" applyAlignment="1">
      <alignment horizontal="center"/>
    </xf>
    <xf numFmtId="2" fontId="6" fillId="0" borderId="10" xfId="0" applyNumberFormat="1" applyFont="1" applyFill="1" applyBorder="1" applyAlignment="1">
      <alignment horizontal="center"/>
    </xf>
    <xf numFmtId="2" fontId="12" fillId="0" borderId="10" xfId="0" applyNumberFormat="1" applyFont="1" applyFill="1" applyBorder="1"/>
    <xf numFmtId="2" fontId="20" fillId="0" borderId="10" xfId="0" applyNumberFormat="1" applyFont="1" applyFill="1" applyBorder="1"/>
    <xf numFmtId="2" fontId="12" fillId="0" borderId="10" xfId="0" applyNumberFormat="1" applyFont="1" applyFill="1" applyBorder="1" applyAlignment="1">
      <alignment horizontal="right"/>
    </xf>
    <xf numFmtId="2" fontId="9" fillId="5" borderId="8" xfId="0" applyNumberFormat="1" applyFont="1" applyFill="1" applyBorder="1" applyAlignment="1">
      <alignment horizontal="center"/>
    </xf>
    <xf numFmtId="2" fontId="12" fillId="0" borderId="14" xfId="0" applyNumberFormat="1" applyFont="1" applyBorder="1" applyAlignment="1">
      <alignment horizontal="center"/>
    </xf>
    <xf numFmtId="2" fontId="9" fillId="0" borderId="14" xfId="0" applyNumberFormat="1" applyFont="1" applyBorder="1" applyAlignment="1">
      <alignment horizontal="center"/>
    </xf>
    <xf numFmtId="0" fontId="12" fillId="0" borderId="45" xfId="0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center"/>
    </xf>
    <xf numFmtId="2" fontId="8" fillId="0" borderId="46" xfId="0" applyNumberFormat="1" applyFont="1" applyFill="1" applyBorder="1" applyAlignment="1">
      <alignment horizontal="center"/>
    </xf>
    <xf numFmtId="2" fontId="9" fillId="3" borderId="8" xfId="0" applyNumberFormat="1" applyFont="1" applyFill="1" applyBorder="1" applyAlignment="1">
      <alignment horizontal="center"/>
    </xf>
    <xf numFmtId="2" fontId="28" fillId="2" borderId="8" xfId="0" applyNumberFormat="1" applyFont="1" applyFill="1" applyBorder="1" applyAlignment="1">
      <alignment horizontal="center"/>
    </xf>
    <xf numFmtId="2" fontId="20" fillId="2" borderId="2" xfId="0" applyNumberFormat="1" applyFont="1" applyFill="1" applyBorder="1" applyAlignment="1">
      <alignment horizontal="center"/>
    </xf>
    <xf numFmtId="2" fontId="12" fillId="5" borderId="2" xfId="0" applyNumberFormat="1" applyFont="1" applyFill="1" applyBorder="1" applyAlignment="1">
      <alignment horizontal="center"/>
    </xf>
    <xf numFmtId="2" fontId="20" fillId="2" borderId="3" xfId="0" applyNumberFormat="1" applyFont="1" applyFill="1" applyBorder="1" applyAlignment="1">
      <alignment horizontal="center"/>
    </xf>
    <xf numFmtId="14" fontId="12" fillId="0" borderId="4" xfId="0" applyNumberFormat="1" applyFont="1" applyFill="1" applyBorder="1" applyAlignment="1">
      <alignment horizontal="center" wrapText="1"/>
    </xf>
    <xf numFmtId="2" fontId="7" fillId="0" borderId="2" xfId="0" applyNumberFormat="1" applyFont="1" applyFill="1" applyBorder="1" applyAlignment="1">
      <alignment horizontal="center"/>
    </xf>
    <xf numFmtId="2" fontId="14" fillId="0" borderId="0" xfId="0" applyNumberFormat="1" applyFont="1" applyBorder="1"/>
    <xf numFmtId="0" fontId="12" fillId="0" borderId="15" xfId="0" applyFont="1" applyBorder="1" applyAlignment="1">
      <alignment horizontal="center" wrapText="1"/>
    </xf>
    <xf numFmtId="2" fontId="12" fillId="0" borderId="15" xfId="0" applyNumberFormat="1" applyFont="1" applyBorder="1" applyAlignment="1">
      <alignment horizontal="center"/>
    </xf>
    <xf numFmtId="2" fontId="12" fillId="0" borderId="15" xfId="0" applyNumberFormat="1" applyFont="1" applyFill="1" applyBorder="1" applyAlignment="1">
      <alignment horizontal="center"/>
    </xf>
    <xf numFmtId="2" fontId="12" fillId="0" borderId="44" xfId="0" applyNumberFormat="1" applyFont="1" applyBorder="1" applyAlignment="1">
      <alignment horizontal="center" wrapText="1"/>
    </xf>
    <xf numFmtId="2" fontId="7" fillId="0" borderId="3" xfId="0" applyNumberFormat="1" applyFont="1" applyFill="1" applyBorder="1" applyAlignment="1">
      <alignment horizontal="center"/>
    </xf>
    <xf numFmtId="2" fontId="14" fillId="0" borderId="10" xfId="0" applyNumberFormat="1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2" fontId="12" fillId="3" borderId="2" xfId="0" applyNumberFormat="1" applyFont="1" applyFill="1" applyBorder="1" applyAlignment="1">
      <alignment horizontal="center"/>
    </xf>
    <xf numFmtId="2" fontId="6" fillId="0" borderId="37" xfId="0" applyNumberFormat="1" applyFont="1" applyBorder="1" applyAlignment="1">
      <alignment horizontal="center" wrapText="1"/>
    </xf>
    <xf numFmtId="2" fontId="6" fillId="0" borderId="19" xfId="0" quotePrefix="1" applyNumberFormat="1" applyFont="1" applyFill="1" applyBorder="1" applyAlignment="1">
      <alignment horizontal="center"/>
    </xf>
    <xf numFmtId="2" fontId="6" fillId="0" borderId="8" xfId="0" quotePrefix="1" applyNumberFormat="1" applyFont="1" applyFill="1" applyBorder="1" applyAlignment="1">
      <alignment horizontal="center"/>
    </xf>
    <xf numFmtId="2" fontId="6" fillId="0" borderId="9" xfId="0" quotePrefix="1" applyNumberFormat="1" applyFont="1" applyFill="1" applyBorder="1" applyAlignment="1">
      <alignment horizontal="center"/>
    </xf>
    <xf numFmtId="2" fontId="12" fillId="0" borderId="19" xfId="0" applyNumberFormat="1" applyFont="1" applyBorder="1" applyAlignment="1">
      <alignment horizontal="center"/>
    </xf>
    <xf numFmtId="0" fontId="6" fillId="0" borderId="14" xfId="0" applyFont="1" applyBorder="1"/>
    <xf numFmtId="2" fontId="23" fillId="2" borderId="17" xfId="0" applyNumberFormat="1" applyFont="1" applyFill="1" applyBorder="1" applyAlignment="1">
      <alignment horizontal="center"/>
    </xf>
    <xf numFmtId="2" fontId="8" fillId="0" borderId="17" xfId="0" quotePrefix="1" applyNumberFormat="1" applyFont="1" applyFill="1" applyBorder="1" applyAlignment="1">
      <alignment horizontal="center"/>
    </xf>
    <xf numFmtId="2" fontId="8" fillId="0" borderId="19" xfId="0" quotePrefix="1" applyNumberFormat="1" applyFont="1" applyFill="1" applyBorder="1" applyAlignment="1">
      <alignment horizontal="center"/>
    </xf>
    <xf numFmtId="2" fontId="6" fillId="0" borderId="43" xfId="0" quotePrefix="1" applyNumberFormat="1" applyFont="1" applyFill="1" applyBorder="1" applyAlignment="1">
      <alignment horizontal="center"/>
    </xf>
    <xf numFmtId="2" fontId="6" fillId="0" borderId="10" xfId="0" quotePrefix="1" applyNumberFormat="1" applyFont="1" applyFill="1" applyBorder="1" applyAlignment="1">
      <alignment horizontal="center"/>
    </xf>
    <xf numFmtId="2" fontId="6" fillId="0" borderId="14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21" fillId="0" borderId="34" xfId="0" applyFont="1" applyFill="1" applyBorder="1" applyAlignment="1">
      <alignment horizontal="center"/>
    </xf>
    <xf numFmtId="0" fontId="21" fillId="0" borderId="36" xfId="0" applyFont="1" applyFill="1" applyBorder="1" applyAlignment="1">
      <alignment horizontal="center"/>
    </xf>
    <xf numFmtId="0" fontId="4" fillId="0" borderId="0" xfId="0" applyFont="1" applyBorder="1" applyAlignment="1"/>
    <xf numFmtId="0" fontId="0" fillId="0" borderId="0" xfId="0" applyAlignment="1"/>
    <xf numFmtId="2" fontId="12" fillId="0" borderId="19" xfId="0" applyNumberFormat="1" applyFont="1" applyFill="1" applyBorder="1" applyAlignment="1">
      <alignment horizontal="center"/>
    </xf>
    <xf numFmtId="2" fontId="8" fillId="0" borderId="14" xfId="0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2" fontId="23" fillId="0" borderId="8" xfId="0" applyNumberFormat="1" applyFont="1" applyFill="1" applyBorder="1" applyAlignment="1">
      <alignment horizontal="center"/>
    </xf>
    <xf numFmtId="2" fontId="23" fillId="0" borderId="9" xfId="0" applyNumberFormat="1" applyFont="1" applyFill="1" applyBorder="1" applyAlignment="1">
      <alignment horizontal="center"/>
    </xf>
    <xf numFmtId="2" fontId="20" fillId="0" borderId="2" xfId="0" applyNumberFormat="1" applyFont="1" applyFill="1" applyBorder="1" applyAlignment="1">
      <alignment horizontal="center"/>
    </xf>
    <xf numFmtId="2" fontId="8" fillId="0" borderId="38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2" fontId="6" fillId="0" borderId="14" xfId="0" quotePrefix="1" applyNumberFormat="1" applyFont="1" applyFill="1" applyBorder="1" applyAlignment="1">
      <alignment horizontal="center"/>
    </xf>
    <xf numFmtId="2" fontId="8" fillId="0" borderId="14" xfId="0" quotePrefix="1" applyNumberFormat="1" applyFont="1" applyFill="1" applyBorder="1" applyAlignment="1">
      <alignment horizontal="center"/>
    </xf>
    <xf numFmtId="2" fontId="8" fillId="0" borderId="13" xfId="0" quotePrefix="1" applyNumberFormat="1" applyFont="1" applyFill="1" applyBorder="1" applyAlignment="1">
      <alignment horizontal="center"/>
    </xf>
    <xf numFmtId="0" fontId="8" fillId="0" borderId="33" xfId="0" applyFont="1" applyBorder="1" applyAlignment="1">
      <alignment horizontal="center" wrapText="1"/>
    </xf>
    <xf numFmtId="2" fontId="8" fillId="0" borderId="12" xfId="0" applyNumberFormat="1" applyFont="1" applyFill="1" applyBorder="1" applyAlignment="1">
      <alignment horizontal="center"/>
    </xf>
    <xf numFmtId="2" fontId="8" fillId="0" borderId="13" xfId="0" applyNumberFormat="1" applyFont="1" applyFill="1" applyBorder="1" applyAlignment="1">
      <alignment horizontal="center"/>
    </xf>
    <xf numFmtId="2" fontId="6" fillId="0" borderId="38" xfId="0" quotePrefix="1" applyNumberFormat="1" applyFont="1" applyFill="1" applyBorder="1" applyAlignment="1">
      <alignment horizontal="center"/>
    </xf>
    <xf numFmtId="2" fontId="8" fillId="0" borderId="38" xfId="0" quotePrefix="1" applyNumberFormat="1" applyFont="1" applyFill="1" applyBorder="1" applyAlignment="1">
      <alignment horizontal="center"/>
    </xf>
    <xf numFmtId="2" fontId="8" fillId="0" borderId="12" xfId="0" quotePrefix="1" applyNumberFormat="1" applyFont="1" applyFill="1" applyBorder="1" applyAlignment="1">
      <alignment horizontal="center"/>
    </xf>
    <xf numFmtId="2" fontId="12" fillId="0" borderId="47" xfId="0" quotePrefix="1" applyNumberFormat="1" applyFont="1" applyFill="1" applyBorder="1" applyAlignment="1">
      <alignment horizontal="center"/>
    </xf>
    <xf numFmtId="2" fontId="9" fillId="0" borderId="14" xfId="0" quotePrefix="1" applyNumberFormat="1" applyFont="1" applyFill="1" applyBorder="1" applyAlignment="1">
      <alignment horizontal="center"/>
    </xf>
    <xf numFmtId="2" fontId="12" fillId="0" borderId="32" xfId="0" quotePrefix="1" applyNumberFormat="1" applyFont="1" applyFill="1" applyBorder="1" applyAlignment="1">
      <alignment horizontal="center"/>
    </xf>
    <xf numFmtId="1" fontId="29" fillId="0" borderId="0" xfId="0" applyNumberFormat="1" applyFont="1" applyBorder="1"/>
    <xf numFmtId="2" fontId="9" fillId="0" borderId="19" xfId="0" applyNumberFormat="1" applyFont="1" applyBorder="1" applyAlignment="1">
      <alignment horizontal="center"/>
    </xf>
    <xf numFmtId="0" fontId="10" fillId="0" borderId="0" xfId="0" applyFont="1" applyAlignment="1"/>
    <xf numFmtId="1" fontId="6" fillId="4" borderId="0" xfId="0" applyNumberFormat="1" applyFont="1" applyFill="1" applyBorder="1"/>
    <xf numFmtId="1" fontId="6" fillId="2" borderId="0" xfId="0" applyNumberFormat="1" applyFont="1" applyFill="1" applyBorder="1"/>
    <xf numFmtId="2" fontId="12" fillId="0" borderId="37" xfId="0" applyNumberFormat="1" applyFont="1" applyBorder="1" applyAlignment="1">
      <alignment horizontal="center"/>
    </xf>
    <xf numFmtId="0" fontId="12" fillId="6" borderId="2" xfId="0" applyFont="1" applyFill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2" fontId="12" fillId="0" borderId="10" xfId="0" applyNumberFormat="1" applyFont="1" applyFill="1" applyBorder="1" applyAlignment="1">
      <alignment horizontal="center"/>
    </xf>
    <xf numFmtId="2" fontId="9" fillId="0" borderId="19" xfId="0" applyNumberFormat="1" applyFont="1" applyFill="1" applyBorder="1" applyAlignment="1">
      <alignment horizontal="center"/>
    </xf>
    <xf numFmtId="2" fontId="9" fillId="0" borderId="19" xfId="0" quotePrefix="1" applyNumberFormat="1" applyFont="1" applyFill="1" applyBorder="1" applyAlignment="1">
      <alignment horizontal="center"/>
    </xf>
    <xf numFmtId="2" fontId="9" fillId="0" borderId="48" xfId="0" quotePrefix="1" applyNumberFormat="1" applyFont="1" applyFill="1" applyBorder="1" applyAlignment="1">
      <alignment horizontal="center"/>
    </xf>
    <xf numFmtId="2" fontId="9" fillId="0" borderId="37" xfId="0" quotePrefix="1" applyNumberFormat="1" applyFont="1" applyFill="1" applyBorder="1" applyAlignment="1">
      <alignment horizontal="center"/>
    </xf>
    <xf numFmtId="2" fontId="12" fillId="0" borderId="29" xfId="0" applyNumberFormat="1" applyFont="1" applyBorder="1" applyAlignment="1">
      <alignment horizontal="center" wrapText="1"/>
    </xf>
    <xf numFmtId="0" fontId="12" fillId="7" borderId="34" xfId="0" applyFont="1" applyFill="1" applyBorder="1" applyAlignment="1">
      <alignment horizontal="center"/>
    </xf>
    <xf numFmtId="2" fontId="12" fillId="7" borderId="2" xfId="0" applyNumberFormat="1" applyFont="1" applyFill="1" applyBorder="1" applyAlignment="1">
      <alignment horizontal="center"/>
    </xf>
    <xf numFmtId="2" fontId="31" fillId="8" borderId="2" xfId="0" applyNumberFormat="1" applyFont="1" applyFill="1" applyBorder="1" applyAlignment="1">
      <alignment horizontal="center"/>
    </xf>
    <xf numFmtId="2" fontId="28" fillId="0" borderId="8" xfId="0" applyNumberFormat="1" applyFont="1" applyFill="1" applyBorder="1" applyAlignment="1">
      <alignment horizontal="center"/>
    </xf>
    <xf numFmtId="2" fontId="8" fillId="7" borderId="9" xfId="0" applyNumberFormat="1" applyFont="1" applyFill="1" applyBorder="1" applyAlignment="1">
      <alignment horizontal="center"/>
    </xf>
    <xf numFmtId="2" fontId="32" fillId="8" borderId="9" xfId="0" applyNumberFormat="1" applyFont="1" applyFill="1" applyBorder="1" applyAlignment="1">
      <alignment horizontal="center"/>
    </xf>
    <xf numFmtId="0" fontId="12" fillId="0" borderId="10" xfId="0" applyFont="1" applyBorder="1" applyAlignment="1">
      <alignment horizontal="center" wrapText="1"/>
    </xf>
    <xf numFmtId="2" fontId="12" fillId="0" borderId="49" xfId="0" applyNumberFormat="1" applyFont="1" applyFill="1" applyBorder="1" applyAlignment="1">
      <alignment horizontal="center"/>
    </xf>
    <xf numFmtId="2" fontId="9" fillId="0" borderId="37" xfId="0" applyNumberFormat="1" applyFont="1" applyBorder="1" applyAlignment="1">
      <alignment horizontal="center"/>
    </xf>
    <xf numFmtId="2" fontId="9" fillId="0" borderId="48" xfId="0" applyNumberFormat="1" applyFont="1" applyBorder="1" applyAlignment="1">
      <alignment horizontal="center"/>
    </xf>
    <xf numFmtId="2" fontId="12" fillId="0" borderId="48" xfId="0" applyNumberFormat="1" applyFont="1" applyBorder="1" applyAlignment="1">
      <alignment horizontal="center"/>
    </xf>
    <xf numFmtId="0" fontId="12" fillId="0" borderId="35" xfId="0" applyFont="1" applyBorder="1" applyAlignment="1">
      <alignment horizontal="center" wrapText="1"/>
    </xf>
    <xf numFmtId="2" fontId="9" fillId="0" borderId="38" xfId="0" applyNumberFormat="1" applyFont="1" applyFill="1" applyBorder="1" applyAlignment="1">
      <alignment horizontal="center"/>
    </xf>
    <xf numFmtId="2" fontId="12" fillId="0" borderId="47" xfId="0" applyNumberFormat="1" applyFont="1" applyFill="1" applyBorder="1" applyAlignment="1">
      <alignment horizontal="center"/>
    </xf>
    <xf numFmtId="2" fontId="9" fillId="0" borderId="14" xfId="0" applyNumberFormat="1" applyFont="1" applyFill="1" applyBorder="1" applyAlignment="1">
      <alignment horizontal="center"/>
    </xf>
    <xf numFmtId="0" fontId="20" fillId="2" borderId="51" xfId="0" applyFont="1" applyFill="1" applyBorder="1" applyAlignment="1">
      <alignment horizontal="center"/>
    </xf>
    <xf numFmtId="0" fontId="21" fillId="0" borderId="32" xfId="0" applyFont="1" applyFill="1" applyBorder="1" applyAlignment="1">
      <alignment horizontal="center"/>
    </xf>
    <xf numFmtId="2" fontId="23" fillId="2" borderId="12" xfId="0" applyNumberFormat="1" applyFont="1" applyFill="1" applyBorder="1" applyAlignment="1">
      <alignment horizontal="center"/>
    </xf>
    <xf numFmtId="2" fontId="30" fillId="2" borderId="47" xfId="0" applyNumberFormat="1" applyFont="1" applyFill="1" applyBorder="1" applyAlignment="1">
      <alignment horizontal="center"/>
    </xf>
    <xf numFmtId="14" fontId="8" fillId="0" borderId="31" xfId="0" applyNumberFormat="1" applyFont="1" applyFill="1" applyBorder="1" applyAlignment="1">
      <alignment horizontal="center" wrapText="1"/>
    </xf>
    <xf numFmtId="14" fontId="8" fillId="0" borderId="30" xfId="0" applyNumberFormat="1" applyFont="1" applyFill="1" applyBorder="1" applyAlignment="1">
      <alignment horizontal="center" wrapText="1"/>
    </xf>
    <xf numFmtId="2" fontId="12" fillId="0" borderId="50" xfId="0" quotePrefix="1" applyNumberFormat="1" applyFont="1" applyFill="1" applyBorder="1" applyAlignment="1">
      <alignment horizontal="center"/>
    </xf>
    <xf numFmtId="2" fontId="12" fillId="0" borderId="34" xfId="0" quotePrefix="1" applyNumberFormat="1" applyFont="1" applyFill="1" applyBorder="1" applyAlignment="1">
      <alignment horizontal="center"/>
    </xf>
    <xf numFmtId="0" fontId="12" fillId="0" borderId="30" xfId="0" applyFont="1" applyBorder="1" applyAlignment="1">
      <alignment horizontal="center" wrapText="1"/>
    </xf>
    <xf numFmtId="1" fontId="5" fillId="0" borderId="30" xfId="0" applyNumberFormat="1" applyFont="1" applyBorder="1" applyAlignment="1">
      <alignment horizontal="center" wrapText="1"/>
    </xf>
    <xf numFmtId="0" fontId="0" fillId="0" borderId="30" xfId="0" applyBorder="1"/>
    <xf numFmtId="0" fontId="0" fillId="0" borderId="30" xfId="0" applyBorder="1" applyAlignment="1">
      <alignment horizontal="center"/>
    </xf>
    <xf numFmtId="14" fontId="8" fillId="0" borderId="33" xfId="0" applyNumberFormat="1" applyFont="1" applyFill="1" applyBorder="1" applyAlignment="1">
      <alignment horizontal="center" wrapText="1"/>
    </xf>
    <xf numFmtId="14" fontId="12" fillId="0" borderId="30" xfId="0" applyNumberFormat="1" applyFont="1" applyFill="1" applyBorder="1" applyAlignment="1">
      <alignment horizontal="center" wrapText="1"/>
    </xf>
    <xf numFmtId="1" fontId="6" fillId="0" borderId="30" xfId="0" applyNumberFormat="1" applyFont="1" applyBorder="1"/>
    <xf numFmtId="2" fontId="8" fillId="0" borderId="2" xfId="0" applyNumberFormat="1" applyFont="1" applyFill="1" applyBorder="1" applyAlignment="1">
      <alignment horizontal="center"/>
    </xf>
    <xf numFmtId="2" fontId="8" fillId="0" borderId="32" xfId="0" applyNumberFormat="1" applyFont="1" applyFill="1" applyBorder="1" applyAlignment="1">
      <alignment horizontal="center"/>
    </xf>
    <xf numFmtId="2" fontId="8" fillId="0" borderId="3" xfId="0" applyNumberFormat="1" applyFont="1" applyFill="1" applyBorder="1" applyAlignment="1">
      <alignment horizontal="center"/>
    </xf>
    <xf numFmtId="2" fontId="12" fillId="0" borderId="36" xfId="0" quotePrefix="1" applyNumberFormat="1" applyFont="1" applyFill="1" applyBorder="1" applyAlignment="1">
      <alignment horizontal="center"/>
    </xf>
    <xf numFmtId="2" fontId="12" fillId="0" borderId="30" xfId="0" applyNumberFormat="1" applyFont="1" applyBorder="1" applyAlignment="1">
      <alignment horizontal="center" wrapText="1"/>
    </xf>
    <xf numFmtId="0" fontId="21" fillId="0" borderId="61" xfId="0" applyFont="1" applyFill="1" applyBorder="1" applyAlignment="1">
      <alignment horizontal="center" wrapText="1"/>
    </xf>
    <xf numFmtId="2" fontId="8" fillId="0" borderId="48" xfId="0" applyNumberFormat="1" applyFont="1" applyBorder="1" applyAlignment="1">
      <alignment horizontal="center"/>
    </xf>
    <xf numFmtId="2" fontId="8" fillId="0" borderId="32" xfId="0" quotePrefix="1" applyNumberFormat="1" applyFont="1" applyFill="1" applyBorder="1" applyAlignment="1">
      <alignment horizontal="center"/>
    </xf>
    <xf numFmtId="2" fontId="8" fillId="0" borderId="47" xfId="0" quotePrefix="1" applyNumberFormat="1" applyFont="1" applyFill="1" applyBorder="1" applyAlignment="1">
      <alignment horizontal="center"/>
    </xf>
    <xf numFmtId="0" fontId="4" fillId="0" borderId="0" xfId="0" applyFont="1" applyBorder="1" applyAlignment="1"/>
    <xf numFmtId="0" fontId="0" fillId="0" borderId="0" xfId="0" applyAlignment="1"/>
    <xf numFmtId="0" fontId="10" fillId="0" borderId="0" xfId="0" applyFont="1" applyFill="1" applyBorder="1" applyAlignment="1">
      <alignment wrapText="1"/>
    </xf>
    <xf numFmtId="0" fontId="8" fillId="0" borderId="0" xfId="0" applyFont="1" applyFill="1" applyBorder="1"/>
    <xf numFmtId="0" fontId="10" fillId="0" borderId="0" xfId="0" applyFont="1" applyFill="1" applyBorder="1"/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2" fontId="32" fillId="7" borderId="9" xfId="0" applyNumberFormat="1" applyFont="1" applyFill="1" applyBorder="1" applyAlignment="1">
      <alignment horizontal="center"/>
    </xf>
    <xf numFmtId="2" fontId="31" fillId="0" borderId="2" xfId="0" applyNumberFormat="1" applyFont="1" applyFill="1" applyBorder="1" applyAlignment="1">
      <alignment horizontal="center"/>
    </xf>
    <xf numFmtId="2" fontId="12" fillId="6" borderId="2" xfId="0" applyNumberFormat="1" applyFont="1" applyFill="1" applyBorder="1" applyAlignment="1">
      <alignment horizontal="center"/>
    </xf>
    <xf numFmtId="2" fontId="12" fillId="6" borderId="12" xfId="0" applyNumberFormat="1" applyFont="1" applyFill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2" fontId="8" fillId="0" borderId="47" xfId="0" applyNumberFormat="1" applyFont="1" applyFill="1" applyBorder="1" applyAlignment="1">
      <alignment horizontal="center"/>
    </xf>
    <xf numFmtId="2" fontId="32" fillId="0" borderId="2" xfId="0" applyNumberFormat="1" applyFont="1" applyFill="1" applyBorder="1" applyAlignment="1">
      <alignment horizontal="center"/>
    </xf>
    <xf numFmtId="2" fontId="23" fillId="0" borderId="2" xfId="0" applyNumberFormat="1" applyFont="1" applyFill="1" applyBorder="1" applyAlignment="1">
      <alignment horizontal="center"/>
    </xf>
    <xf numFmtId="2" fontId="8" fillId="6" borderId="2" xfId="0" applyNumberFormat="1" applyFont="1" applyFill="1" applyBorder="1" applyAlignment="1">
      <alignment horizontal="center"/>
    </xf>
    <xf numFmtId="14" fontId="8" fillId="0" borderId="4" xfId="0" applyNumberFormat="1" applyFont="1" applyFill="1" applyBorder="1" applyAlignment="1">
      <alignment horizontal="center" wrapText="1"/>
    </xf>
    <xf numFmtId="2" fontId="8" fillId="0" borderId="50" xfId="0" quotePrefix="1" applyNumberFormat="1" applyFont="1" applyFill="1" applyBorder="1" applyAlignment="1">
      <alignment horizontal="center"/>
    </xf>
    <xf numFmtId="2" fontId="8" fillId="0" borderId="36" xfId="0" quotePrefix="1" applyNumberFormat="1" applyFont="1" applyFill="1" applyBorder="1" applyAlignment="1">
      <alignment horizontal="center"/>
    </xf>
    <xf numFmtId="2" fontId="8" fillId="0" borderId="37" xfId="0" quotePrefix="1" applyNumberFormat="1" applyFont="1" applyFill="1" applyBorder="1" applyAlignment="1">
      <alignment horizontal="center"/>
    </xf>
    <xf numFmtId="2" fontId="8" fillId="0" borderId="48" xfId="0" quotePrefix="1" applyNumberFormat="1" applyFont="1" applyFill="1" applyBorder="1" applyAlignment="1">
      <alignment horizontal="center"/>
    </xf>
    <xf numFmtId="16" fontId="8" fillId="0" borderId="0" xfId="0" applyNumberFormat="1" applyFont="1"/>
    <xf numFmtId="16" fontId="8" fillId="0" borderId="0" xfId="0" applyNumberFormat="1" applyFont="1" applyBorder="1" applyAlignment="1">
      <alignment horizontal="center"/>
    </xf>
    <xf numFmtId="0" fontId="8" fillId="0" borderId="0" xfId="2" applyFont="1"/>
    <xf numFmtId="2" fontId="8" fillId="0" borderId="7" xfId="0" quotePrefix="1" applyNumberFormat="1" applyFont="1" applyFill="1" applyBorder="1" applyAlignment="1">
      <alignment horizontal="center"/>
    </xf>
    <xf numFmtId="2" fontId="8" fillId="0" borderId="18" xfId="0" applyNumberFormat="1" applyFont="1" applyFill="1" applyBorder="1" applyAlignment="1">
      <alignment horizontal="center"/>
    </xf>
    <xf numFmtId="2" fontId="8" fillId="0" borderId="34" xfId="0" applyNumberFormat="1" applyFont="1" applyFill="1" applyBorder="1" applyAlignment="1">
      <alignment horizontal="center"/>
    </xf>
    <xf numFmtId="2" fontId="8" fillId="0" borderId="37" xfId="0" applyNumberFormat="1" applyFont="1" applyFill="1" applyBorder="1" applyAlignment="1">
      <alignment horizontal="center"/>
    </xf>
    <xf numFmtId="2" fontId="32" fillId="0" borderId="19" xfId="0" applyNumberFormat="1" applyFont="1" applyFill="1" applyBorder="1" applyAlignment="1">
      <alignment horizontal="center"/>
    </xf>
    <xf numFmtId="2" fontId="23" fillId="0" borderId="19" xfId="0" applyNumberFormat="1" applyFont="1" applyFill="1" applyBorder="1" applyAlignment="1">
      <alignment horizontal="center"/>
    </xf>
    <xf numFmtId="0" fontId="21" fillId="0" borderId="4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2" fontId="8" fillId="0" borderId="11" xfId="0" quotePrefix="1" applyNumberFormat="1" applyFont="1" applyFill="1" applyBorder="1" applyAlignment="1">
      <alignment horizontal="center"/>
    </xf>
    <xf numFmtId="0" fontId="6" fillId="0" borderId="9" xfId="0" quotePrefix="1" applyNumberFormat="1" applyFont="1" applyFill="1" applyBorder="1" applyAlignment="1">
      <alignment horizontal="center"/>
    </xf>
    <xf numFmtId="0" fontId="6" fillId="0" borderId="9" xfId="0" applyNumberFormat="1" applyFont="1" applyFill="1" applyBorder="1" applyAlignment="1">
      <alignment horizontal="center"/>
    </xf>
    <xf numFmtId="0" fontId="6" fillId="0" borderId="19" xfId="0" applyNumberFormat="1" applyFont="1" applyFill="1" applyBorder="1" applyAlignment="1">
      <alignment horizontal="center"/>
    </xf>
    <xf numFmtId="2" fontId="8" fillId="6" borderId="34" xfId="0" applyNumberFormat="1" applyFont="1" applyFill="1" applyBorder="1" applyAlignment="1">
      <alignment horizontal="center"/>
    </xf>
    <xf numFmtId="2" fontId="8" fillId="6" borderId="8" xfId="0" applyNumberFormat="1" applyFont="1" applyFill="1" applyBorder="1" applyAlignment="1">
      <alignment horizontal="center"/>
    </xf>
    <xf numFmtId="0" fontId="4" fillId="0" borderId="0" xfId="0" applyFont="1" applyBorder="1" applyAlignment="1"/>
    <xf numFmtId="0" fontId="0" fillId="0" borderId="0" xfId="0" applyAlignment="1"/>
    <xf numFmtId="0" fontId="10" fillId="0" borderId="52" xfId="0" applyFont="1" applyBorder="1" applyAlignment="1">
      <alignment wrapText="1"/>
    </xf>
    <xf numFmtId="0" fontId="10" fillId="0" borderId="53" xfId="0" applyFont="1" applyBorder="1" applyAlignment="1">
      <alignment wrapText="1"/>
    </xf>
    <xf numFmtId="0" fontId="10" fillId="0" borderId="54" xfId="0" applyFont="1" applyBorder="1" applyAlignment="1">
      <alignment wrapText="1"/>
    </xf>
    <xf numFmtId="0" fontId="10" fillId="0" borderId="55" xfId="0" applyFont="1" applyBorder="1" applyAlignment="1">
      <alignment wrapText="1"/>
    </xf>
    <xf numFmtId="0" fontId="10" fillId="0" borderId="56" xfId="0" applyFont="1" applyBorder="1" applyAlignment="1">
      <alignment wrapText="1"/>
    </xf>
    <xf numFmtId="0" fontId="10" fillId="0" borderId="57" xfId="0" applyFont="1" applyBorder="1" applyAlignment="1">
      <alignment wrapText="1"/>
    </xf>
    <xf numFmtId="0" fontId="18" fillId="2" borderId="39" xfId="0" applyFont="1" applyFill="1" applyBorder="1" applyAlignment="1"/>
    <xf numFmtId="0" fontId="18" fillId="2" borderId="0" xfId="0" applyFont="1" applyFill="1" applyBorder="1" applyAlignment="1"/>
    <xf numFmtId="0" fontId="18" fillId="2" borderId="40" xfId="0" applyFont="1" applyFill="1" applyBorder="1" applyAlignment="1"/>
    <xf numFmtId="0" fontId="18" fillId="2" borderId="55" xfId="0" applyFont="1" applyFill="1" applyBorder="1" applyAlignment="1"/>
    <xf numFmtId="0" fontId="18" fillId="2" borderId="56" xfId="0" applyFont="1" applyFill="1" applyBorder="1" applyAlignment="1"/>
    <xf numFmtId="0" fontId="18" fillId="2" borderId="57" xfId="0" applyFont="1" applyFill="1" applyBorder="1" applyAlignment="1"/>
    <xf numFmtId="0" fontId="19" fillId="3" borderId="39" xfId="0" applyFont="1" applyFill="1" applyBorder="1" applyAlignment="1"/>
    <xf numFmtId="0" fontId="19" fillId="3" borderId="0" xfId="0" applyFont="1" applyFill="1" applyBorder="1" applyAlignment="1"/>
    <xf numFmtId="0" fontId="19" fillId="3" borderId="40" xfId="0" applyFont="1" applyFill="1" applyBorder="1" applyAlignment="1"/>
    <xf numFmtId="0" fontId="19" fillId="4" borderId="39" xfId="0" applyFont="1" applyFill="1" applyBorder="1" applyAlignment="1"/>
    <xf numFmtId="0" fontId="19" fillId="4" borderId="0" xfId="0" applyFont="1" applyFill="1" applyBorder="1" applyAlignment="1"/>
    <xf numFmtId="0" fontId="19" fillId="4" borderId="40" xfId="0" applyFont="1" applyFill="1" applyBorder="1" applyAlignment="1"/>
    <xf numFmtId="0" fontId="14" fillId="0" borderId="62" xfId="0" applyFont="1" applyBorder="1" applyAlignment="1">
      <alignment wrapText="1"/>
    </xf>
    <xf numFmtId="0" fontId="14" fillId="0" borderId="63" xfId="0" applyFont="1" applyBorder="1" applyAlignment="1">
      <alignment wrapText="1"/>
    </xf>
    <xf numFmtId="0" fontId="14" fillId="0" borderId="64" xfId="0" applyFont="1" applyBorder="1" applyAlignment="1">
      <alignment wrapText="1"/>
    </xf>
    <xf numFmtId="0" fontId="14" fillId="0" borderId="65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4" fillId="0" borderId="66" xfId="0" applyFont="1" applyBorder="1" applyAlignment="1">
      <alignment wrapText="1"/>
    </xf>
    <xf numFmtId="0" fontId="14" fillId="0" borderId="67" xfId="0" applyFont="1" applyBorder="1" applyAlignment="1">
      <alignment wrapText="1"/>
    </xf>
    <xf numFmtId="0" fontId="14" fillId="0" borderId="68" xfId="0" applyFont="1" applyBorder="1" applyAlignment="1">
      <alignment wrapText="1"/>
    </xf>
    <xf numFmtId="0" fontId="14" fillId="0" borderId="69" xfId="0" applyFont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0" fontId="33" fillId="2" borderId="65" xfId="0" applyFont="1" applyFill="1" applyBorder="1"/>
    <xf numFmtId="0" fontId="33" fillId="2" borderId="0" xfId="0" applyFont="1" applyFill="1" applyBorder="1"/>
    <xf numFmtId="0" fontId="33" fillId="2" borderId="66" xfId="0" applyFont="1" applyFill="1" applyBorder="1"/>
    <xf numFmtId="0" fontId="0" fillId="6" borderId="65" xfId="0" applyFill="1" applyBorder="1"/>
    <xf numFmtId="0" fontId="0" fillId="6" borderId="0" xfId="0" applyFill="1" applyBorder="1"/>
    <xf numFmtId="0" fontId="0" fillId="6" borderId="66" xfId="0" applyFill="1" applyBorder="1"/>
    <xf numFmtId="0" fontId="0" fillId="7" borderId="65" xfId="0" applyFill="1" applyBorder="1"/>
    <xf numFmtId="0" fontId="0" fillId="7" borderId="0" xfId="0" applyFill="1" applyBorder="1"/>
    <xf numFmtId="0" fontId="0" fillId="7" borderId="66" xfId="0" applyFill="1" applyBorder="1"/>
    <xf numFmtId="0" fontId="33" fillId="8" borderId="67" xfId="0" applyFont="1" applyFill="1" applyBorder="1"/>
    <xf numFmtId="0" fontId="33" fillId="8" borderId="68" xfId="0" applyFont="1" applyFill="1" applyBorder="1"/>
    <xf numFmtId="0" fontId="33" fillId="8" borderId="69" xfId="0" applyFont="1" applyFill="1" applyBorder="1"/>
    <xf numFmtId="0" fontId="14" fillId="0" borderId="58" xfId="0" applyFont="1" applyBorder="1" applyAlignment="1">
      <alignment horizontal="center" wrapText="1"/>
    </xf>
    <xf numFmtId="0" fontId="14" fillId="0" borderId="59" xfId="0" applyFont="1" applyBorder="1" applyAlignment="1">
      <alignment horizontal="center" wrapText="1"/>
    </xf>
    <xf numFmtId="0" fontId="14" fillId="0" borderId="60" xfId="0" applyFont="1" applyBorder="1" applyAlignment="1">
      <alignment horizontal="center" wrapText="1"/>
    </xf>
    <xf numFmtId="0" fontId="14" fillId="0" borderId="24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25" xfId="0" applyFont="1" applyBorder="1" applyAlignment="1">
      <alignment horizontal="center" wrapText="1"/>
    </xf>
  </cellXfs>
  <cellStyles count="3">
    <cellStyle name="Hyperlink" xfId="1" builtinId="8"/>
    <cellStyle name="Normal" xfId="0" builtinId="0"/>
    <cellStyle name="Normal_Weekly stage data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61</xdr:col>
      <xdr:colOff>0</xdr:colOff>
      <xdr:row>63</xdr:row>
      <xdr:rowOff>180975</xdr:rowOff>
    </xdr:from>
    <xdr:to>
      <xdr:col>73</xdr:col>
      <xdr:colOff>485775</xdr:colOff>
      <xdr:row>71</xdr:row>
      <xdr:rowOff>180975</xdr:rowOff>
    </xdr:to>
    <xdr:pic>
      <xdr:nvPicPr>
        <xdr:cNvPr id="51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687425" y="14944725"/>
          <a:ext cx="7162800" cy="160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61</xdr:col>
      <xdr:colOff>0</xdr:colOff>
      <xdr:row>71</xdr:row>
      <xdr:rowOff>104775</xdr:rowOff>
    </xdr:from>
    <xdr:to>
      <xdr:col>69</xdr:col>
      <xdr:colOff>295275</xdr:colOff>
      <xdr:row>80</xdr:row>
      <xdr:rowOff>66675</xdr:rowOff>
    </xdr:to>
    <xdr:pic>
      <xdr:nvPicPr>
        <xdr:cNvPr id="516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17024"/>
        <a:stretch>
          <a:fillRect/>
        </a:stretch>
      </xdr:blipFill>
      <xdr:spPr bwMode="auto">
        <a:xfrm>
          <a:off x="13687425" y="16468725"/>
          <a:ext cx="4848225" cy="174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07"/>
  <sheetViews>
    <sheetView zoomScale="75" workbookViewId="0">
      <pane xSplit="23" ySplit="1" topLeftCell="AT2" activePane="bottomRight" state="frozen"/>
      <selection pane="topRight" activeCell="X1" sqref="X1"/>
      <selection pane="bottomLeft" activeCell="A2" sqref="A2"/>
      <selection pane="bottomRight" sqref="A1:BV61"/>
    </sheetView>
  </sheetViews>
  <sheetFormatPr defaultRowHeight="15.75"/>
  <cols>
    <col min="1" max="1" width="7.5546875" customWidth="1"/>
    <col min="2" max="2" width="6.77734375" customWidth="1"/>
    <col min="3" max="3" width="9.21875" customWidth="1"/>
    <col min="4" max="16" width="8.88671875" hidden="1" customWidth="1"/>
    <col min="17" max="17" width="7.88671875" style="28" hidden="1" customWidth="1"/>
    <col min="18" max="18" width="8.88671875" hidden="1" customWidth="1"/>
    <col min="19" max="19" width="8.21875" hidden="1" customWidth="1"/>
    <col min="20" max="20" width="8.109375" hidden="1" customWidth="1"/>
    <col min="21" max="21" width="8.5546875" hidden="1" customWidth="1"/>
    <col min="22" max="22" width="8.44140625" hidden="1" customWidth="1"/>
    <col min="23" max="23" width="9.88671875" hidden="1" customWidth="1"/>
    <col min="24" max="24" width="6.33203125" style="113" hidden="1" customWidth="1"/>
    <col min="25" max="25" width="6.33203125" style="20" hidden="1" customWidth="1"/>
    <col min="26" max="26" width="7.109375" style="20" hidden="1" customWidth="1"/>
    <col min="27" max="27" width="5.77734375" style="28" hidden="1" customWidth="1"/>
    <col min="28" max="28" width="5.109375" style="28" hidden="1" customWidth="1"/>
    <col min="29" max="29" width="6.5546875" style="155" hidden="1" customWidth="1"/>
    <col min="30" max="30" width="6.5546875" style="158" hidden="1" customWidth="1"/>
    <col min="31" max="32" width="6.77734375" style="158" hidden="1" customWidth="1"/>
    <col min="33" max="33" width="6.77734375" style="158" customWidth="1"/>
    <col min="34" max="36" width="6.77734375" style="113" customWidth="1"/>
    <col min="37" max="37" width="6.44140625" style="113" customWidth="1"/>
    <col min="38" max="39" width="7.88671875" style="2" customWidth="1"/>
    <col min="40" max="40" width="6" style="2" customWidth="1"/>
    <col min="41" max="43" width="6.5546875" style="2" customWidth="1"/>
    <col min="44" max="47" width="6.5546875" style="129" customWidth="1"/>
    <col min="48" max="48" width="6.5546875" style="2" customWidth="1"/>
    <col min="49" max="49" width="7.33203125" style="113" customWidth="1"/>
    <col min="50" max="50" width="3.44140625" style="28" customWidth="1"/>
    <col min="51" max="51" width="6.33203125" style="28" hidden="1" customWidth="1"/>
    <col min="52" max="52" width="6.44140625" style="28" hidden="1" customWidth="1"/>
    <col min="53" max="53" width="6.77734375" style="113" hidden="1" customWidth="1"/>
    <col min="54" max="55" width="5.77734375" style="113" hidden="1" customWidth="1"/>
    <col min="56" max="56" width="5.5546875" style="113" hidden="1" customWidth="1"/>
    <col min="57" max="57" width="5.33203125" style="28" hidden="1" customWidth="1"/>
    <col min="58" max="58" width="5.77734375" style="28" hidden="1" customWidth="1"/>
    <col min="59" max="59" width="5.77734375" style="113" customWidth="1"/>
    <col min="60" max="60" width="5.44140625" style="113" customWidth="1"/>
    <col min="61" max="61" width="6.33203125" style="113" customWidth="1"/>
    <col min="62" max="62" width="6.44140625" style="113" customWidth="1"/>
    <col min="63" max="63" width="7" style="113" customWidth="1"/>
    <col min="64" max="64" width="7.77734375" style="195" customWidth="1"/>
    <col min="65" max="65" width="6.88671875" style="195" customWidth="1"/>
    <col min="66" max="66" width="6.109375" style="28" customWidth="1"/>
    <col min="67" max="67" width="6.44140625" style="146" customWidth="1"/>
    <col min="68" max="68" width="6.21875" style="136" customWidth="1"/>
    <col min="69" max="69" width="6.21875" style="138" customWidth="1"/>
    <col min="70" max="70" width="5.44140625" style="138" customWidth="1"/>
    <col min="71" max="71" width="5.88671875" style="138" customWidth="1"/>
    <col min="72" max="72" width="6.44140625" style="146" customWidth="1"/>
    <col min="73" max="73" width="7" style="195" customWidth="1"/>
    <col min="74" max="74" width="7.5546875" style="113" customWidth="1"/>
    <col min="75" max="75" width="13.88671875" style="113" customWidth="1"/>
    <col min="76" max="78" width="6" style="113" customWidth="1"/>
    <col min="79" max="79" width="6" style="28" customWidth="1"/>
    <col min="80" max="80" width="6.44140625" style="113" customWidth="1"/>
    <col min="81" max="81" width="6.44140625" style="28" customWidth="1"/>
    <col min="82" max="83" width="8.33203125" style="113" customWidth="1"/>
    <col min="84" max="84" width="17.109375" style="113" customWidth="1"/>
    <col min="85" max="86" width="7.77734375" style="113" customWidth="1"/>
    <col min="87" max="87" width="13.88671875" customWidth="1"/>
    <col min="88" max="88" width="4.6640625" customWidth="1"/>
    <col min="89" max="89" width="6" style="28" customWidth="1"/>
    <col min="90" max="90" width="6.33203125" style="28" customWidth="1"/>
    <col min="91" max="91" width="6.21875" style="119" customWidth="1"/>
    <col min="92" max="92" width="6.109375" style="119" customWidth="1"/>
    <col min="93" max="94" width="8" style="119" customWidth="1"/>
    <col min="95" max="95" width="16.77734375" customWidth="1"/>
    <col min="96" max="105" width="8.77734375" customWidth="1"/>
    <col min="106" max="106" width="12.5546875" customWidth="1"/>
    <col min="107" max="107" width="6.88671875" customWidth="1"/>
    <col min="108" max="113" width="8.6640625" style="56" customWidth="1"/>
    <col min="114" max="114" width="14" style="56" customWidth="1"/>
    <col min="115" max="115" width="7.44140625" style="56" customWidth="1"/>
    <col min="116" max="119" width="6.88671875" style="56" customWidth="1"/>
    <col min="120" max="120" width="8.5546875" style="56" customWidth="1"/>
    <col min="121" max="121" width="8.77734375" style="56" customWidth="1"/>
    <col min="122" max="122" width="8.6640625" style="56" customWidth="1"/>
    <col min="123" max="123" width="9.33203125" style="57" customWidth="1"/>
    <col min="124" max="124" width="8.88671875" style="57"/>
    <col min="125" max="125" width="8.33203125" style="57" customWidth="1"/>
    <col min="126" max="126" width="9.109375" style="57" customWidth="1"/>
    <col min="127" max="127" width="9.5546875" style="57" customWidth="1"/>
    <col min="128" max="129" width="11.88671875" style="57" customWidth="1"/>
    <col min="130" max="130" width="12.33203125" style="56" customWidth="1"/>
    <col min="131" max="131" width="6.88671875" style="56" customWidth="1"/>
    <col min="132" max="132" width="6.88671875" hidden="1" customWidth="1"/>
    <col min="133" max="134" width="7" hidden="1" customWidth="1"/>
    <col min="135" max="135" width="7" style="31" hidden="1" customWidth="1"/>
    <col min="136" max="136" width="7.88671875" style="1" hidden="1" customWidth="1"/>
    <col min="137" max="137" width="7.44140625" style="1" hidden="1" customWidth="1"/>
    <col min="138" max="138" width="8.77734375" style="1" hidden="1" customWidth="1"/>
    <col min="139" max="139" width="20.33203125" style="1" customWidth="1"/>
    <col min="140" max="140" width="8.77734375" style="1" customWidth="1"/>
    <col min="141" max="141" width="19.21875" customWidth="1"/>
    <col min="142" max="142" width="8.33203125" customWidth="1"/>
    <col min="143" max="143" width="21.5546875" customWidth="1"/>
    <col min="144" max="144" width="17.77734375" customWidth="1"/>
    <col min="145" max="145" width="14.5546875" customWidth="1"/>
    <col min="146" max="148" width="6.88671875" customWidth="1"/>
    <col min="149" max="149" width="19.21875" style="1" customWidth="1"/>
    <col min="150" max="151" width="7.6640625" style="1" customWidth="1"/>
    <col min="152" max="152" width="9.109375" style="29" customWidth="1"/>
    <col min="153" max="153" width="7.77734375" style="29" customWidth="1"/>
    <col min="154" max="154" width="10.109375" style="29" customWidth="1"/>
    <col min="155" max="157" width="7.5546875" style="42" customWidth="1"/>
    <col min="158" max="158" width="7.6640625" style="42" customWidth="1"/>
    <col min="159" max="159" width="9.109375" style="42" customWidth="1"/>
    <col min="160" max="160" width="22.5546875" style="43" customWidth="1"/>
    <col min="161" max="161" width="8.88671875" style="43"/>
    <col min="162" max="162" width="21" style="43" customWidth="1"/>
    <col min="163" max="163" width="12.5546875" style="1" customWidth="1"/>
    <col min="164" max="164" width="4" style="1" customWidth="1"/>
    <col min="165" max="165" width="7.5546875" style="58" customWidth="1"/>
    <col min="166" max="169" width="7.5546875" style="1" customWidth="1"/>
    <col min="170" max="170" width="18.21875" style="1" customWidth="1"/>
    <col min="171" max="171" width="17.33203125" style="1" customWidth="1"/>
    <col min="172" max="16384" width="8.88671875" style="1"/>
  </cols>
  <sheetData>
    <row r="1" spans="1:256" s="31" customFormat="1" ht="30.75" thickBot="1">
      <c r="A1" s="1"/>
      <c r="B1" s="1"/>
      <c r="C1" s="371" t="s">
        <v>160</v>
      </c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372"/>
      <c r="T1" s="372"/>
      <c r="U1" s="372"/>
      <c r="V1" s="372"/>
      <c r="W1" s="372"/>
      <c r="X1" s="372"/>
      <c r="Y1" s="372"/>
      <c r="Z1" s="372"/>
      <c r="AA1" s="372"/>
      <c r="AB1" s="372"/>
      <c r="AC1" s="372"/>
      <c r="AD1" s="372"/>
      <c r="AE1" s="372"/>
      <c r="AF1" s="372"/>
      <c r="AG1" s="372"/>
      <c r="AH1" s="372"/>
      <c r="AI1" s="372"/>
      <c r="AJ1" s="372"/>
      <c r="AK1" s="372"/>
      <c r="AL1" s="372"/>
      <c r="AM1" s="372"/>
      <c r="AN1" s="372"/>
      <c r="AO1" s="372"/>
      <c r="AP1" s="372"/>
      <c r="AQ1" s="372"/>
      <c r="AR1" s="372"/>
      <c r="AS1" s="372"/>
      <c r="AT1" s="372"/>
      <c r="AU1" s="372"/>
      <c r="AV1" s="372"/>
      <c r="AW1" s="372"/>
      <c r="AX1" s="372"/>
      <c r="AY1" s="372"/>
      <c r="AZ1" s="29"/>
      <c r="BA1" s="58"/>
      <c r="BB1" s="58"/>
      <c r="BC1" s="58"/>
      <c r="BD1" s="58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128"/>
      <c r="BP1" s="128"/>
      <c r="BQ1" s="128"/>
      <c r="BR1" s="136"/>
      <c r="BS1" s="128"/>
      <c r="BT1" s="136"/>
      <c r="BU1" s="20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1"/>
      <c r="CK1" s="29"/>
      <c r="CL1" s="29"/>
      <c r="CM1" s="43"/>
      <c r="CN1" s="43"/>
      <c r="CO1" s="43"/>
      <c r="CP1" s="43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57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29"/>
      <c r="EX1" s="29"/>
      <c r="EY1" s="43"/>
      <c r="EZ1" s="29"/>
      <c r="FA1" s="43"/>
      <c r="FB1" s="43"/>
      <c r="FC1" s="43"/>
      <c r="FD1" s="43"/>
      <c r="FE1" s="43"/>
      <c r="FF1" s="1"/>
      <c r="FG1" s="1"/>
      <c r="FH1" s="58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53"/>
    </row>
    <row r="2" spans="1:256" ht="45" customHeight="1" thickBot="1">
      <c r="A2" s="11" t="s">
        <v>15</v>
      </c>
      <c r="B2" s="18" t="s">
        <v>1</v>
      </c>
      <c r="C2" s="19" t="s">
        <v>4</v>
      </c>
      <c r="D2" s="88" t="s">
        <v>17</v>
      </c>
      <c r="E2" s="88" t="s">
        <v>19</v>
      </c>
      <c r="F2" s="88" t="s">
        <v>22</v>
      </c>
      <c r="G2" s="88" t="s">
        <v>25</v>
      </c>
      <c r="H2" s="87" t="s">
        <v>28</v>
      </c>
      <c r="I2" s="88" t="s">
        <v>31</v>
      </c>
      <c r="J2" s="93" t="s">
        <v>36</v>
      </c>
      <c r="K2" s="88" t="s">
        <v>37</v>
      </c>
      <c r="L2" s="86" t="s">
        <v>42</v>
      </c>
      <c r="M2" s="87" t="s">
        <v>45</v>
      </c>
      <c r="N2" s="88" t="s">
        <v>47</v>
      </c>
      <c r="O2" s="88" t="s">
        <v>51</v>
      </c>
      <c r="P2" s="88" t="s">
        <v>52</v>
      </c>
      <c r="Q2" s="88" t="s">
        <v>55</v>
      </c>
      <c r="R2" s="87" t="s">
        <v>58</v>
      </c>
      <c r="S2" s="88" t="s">
        <v>61</v>
      </c>
      <c r="T2" s="88" t="s">
        <v>67</v>
      </c>
      <c r="U2" s="88" t="s">
        <v>66</v>
      </c>
      <c r="V2" s="87" t="s">
        <v>70</v>
      </c>
      <c r="W2" s="95" t="s">
        <v>94</v>
      </c>
      <c r="X2" s="60" t="s">
        <v>107</v>
      </c>
      <c r="Y2" s="63" t="s">
        <v>111</v>
      </c>
      <c r="Z2" s="60" t="s">
        <v>114</v>
      </c>
      <c r="AA2" s="60" t="s">
        <v>124</v>
      </c>
      <c r="AB2" s="63" t="s">
        <v>127</v>
      </c>
      <c r="AC2" s="64" t="s">
        <v>135</v>
      </c>
      <c r="AD2" s="63" t="s">
        <v>145</v>
      </c>
      <c r="AE2" s="63" t="s">
        <v>146</v>
      </c>
      <c r="AF2" s="63" t="s">
        <v>154</v>
      </c>
      <c r="AG2" s="60" t="s">
        <v>162</v>
      </c>
      <c r="AH2" s="61" t="s">
        <v>170</v>
      </c>
      <c r="AI2" s="63" t="s">
        <v>173</v>
      </c>
      <c r="AJ2" s="63" t="s">
        <v>179</v>
      </c>
      <c r="AK2" s="63" t="s">
        <v>186</v>
      </c>
      <c r="AL2" s="210" t="s">
        <v>197</v>
      </c>
      <c r="AM2" s="211" t="s">
        <v>201</v>
      </c>
      <c r="AN2" s="211" t="s">
        <v>207</v>
      </c>
      <c r="AO2" s="211" t="s">
        <v>214</v>
      </c>
      <c r="AP2" s="211" t="s">
        <v>220</v>
      </c>
      <c r="AQ2" s="211" t="s">
        <v>227</v>
      </c>
      <c r="AR2" s="60" t="s">
        <v>233</v>
      </c>
      <c r="AS2" s="60" t="s">
        <v>239</v>
      </c>
      <c r="AT2" s="60" t="s">
        <v>251</v>
      </c>
      <c r="AU2" s="63" t="s">
        <v>252</v>
      </c>
      <c r="AV2" s="235" t="s">
        <v>258</v>
      </c>
      <c r="AW2" s="84" t="s">
        <v>226</v>
      </c>
      <c r="AX2" s="232"/>
      <c r="AY2" s="135" t="s">
        <v>133</v>
      </c>
      <c r="AZ2" s="23" t="s">
        <v>119</v>
      </c>
      <c r="BA2" s="23" t="s">
        <v>120</v>
      </c>
      <c r="BB2" s="23" t="s">
        <v>129</v>
      </c>
      <c r="BC2" s="23" t="s">
        <v>136</v>
      </c>
      <c r="BD2" s="23" t="s">
        <v>142</v>
      </c>
      <c r="BE2" s="23" t="s">
        <v>147</v>
      </c>
      <c r="BF2" s="24" t="s">
        <v>157</v>
      </c>
      <c r="BG2" s="24" t="s">
        <v>163</v>
      </c>
      <c r="BH2" s="23" t="s">
        <v>168</v>
      </c>
      <c r="BI2" s="24" t="s">
        <v>176</v>
      </c>
      <c r="BJ2" s="23" t="s">
        <v>182</v>
      </c>
      <c r="BK2" s="23" t="s">
        <v>189</v>
      </c>
      <c r="BL2" s="23" t="s">
        <v>192</v>
      </c>
      <c r="BM2" s="23" t="s">
        <v>205</v>
      </c>
      <c r="BN2" s="23" t="s">
        <v>210</v>
      </c>
      <c r="BO2" s="23" t="s">
        <v>217</v>
      </c>
      <c r="BP2" s="24" t="s">
        <v>225</v>
      </c>
      <c r="BQ2" s="24" t="s">
        <v>230</v>
      </c>
      <c r="BR2" s="24" t="s">
        <v>236</v>
      </c>
      <c r="BS2" s="24" t="s">
        <v>242</v>
      </c>
      <c r="BT2" s="23" t="s">
        <v>247</v>
      </c>
      <c r="BU2" s="24" t="s">
        <v>254</v>
      </c>
      <c r="BV2" s="221" t="s">
        <v>261</v>
      </c>
      <c r="BW2" s="186" t="s">
        <v>16</v>
      </c>
      <c r="BX2" s="1"/>
      <c r="BY2" s="1"/>
      <c r="BZ2" s="1"/>
      <c r="CA2" s="103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K2" s="1"/>
      <c r="EL2" s="1"/>
      <c r="EM2" s="1"/>
      <c r="EN2" s="1"/>
      <c r="EO2" s="1"/>
      <c r="EP2" s="1"/>
      <c r="EQ2" s="1"/>
      <c r="ER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I2" s="1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>
      <c r="A3" s="12" t="s">
        <v>5</v>
      </c>
      <c r="B3" s="7" t="s">
        <v>6</v>
      </c>
      <c r="C3" s="89">
        <v>15.4</v>
      </c>
      <c r="D3" s="44">
        <v>16.21</v>
      </c>
      <c r="E3" s="44">
        <v>16.14</v>
      </c>
      <c r="F3" s="44">
        <v>16.170000000000002</v>
      </c>
      <c r="G3" s="44">
        <v>16.18</v>
      </c>
      <c r="H3" s="45">
        <v>16.350000000000001</v>
      </c>
      <c r="I3" s="44">
        <v>17.07</v>
      </c>
      <c r="J3" s="90">
        <v>16.98</v>
      </c>
      <c r="K3" s="45">
        <v>16.91</v>
      </c>
      <c r="L3" s="44">
        <v>17</v>
      </c>
      <c r="M3" s="45">
        <v>16.920000000000002</v>
      </c>
      <c r="N3" s="44">
        <v>16.809999999999999</v>
      </c>
      <c r="O3" s="44">
        <v>16.73</v>
      </c>
      <c r="P3" s="44">
        <v>16.62</v>
      </c>
      <c r="Q3" s="44">
        <v>16.559999999999999</v>
      </c>
      <c r="R3" s="45">
        <v>16.690000000000001</v>
      </c>
      <c r="S3" s="44">
        <v>15.5</v>
      </c>
      <c r="T3" s="44">
        <v>15.41</v>
      </c>
      <c r="U3" s="44">
        <v>15.23</v>
      </c>
      <c r="V3" s="45">
        <v>15.54</v>
      </c>
      <c r="W3" s="92">
        <v>16.72</v>
      </c>
      <c r="X3" s="136">
        <v>16.91</v>
      </c>
      <c r="Y3" s="137">
        <v>16.86</v>
      </c>
      <c r="Z3" s="20">
        <v>16.82</v>
      </c>
      <c r="AA3" s="130">
        <v>16.75</v>
      </c>
      <c r="AB3" s="25">
        <v>16.690000000000001</v>
      </c>
      <c r="AC3" s="55">
        <v>16.63</v>
      </c>
      <c r="AD3" s="52">
        <v>16.55</v>
      </c>
      <c r="AE3" s="46">
        <v>16.53</v>
      </c>
      <c r="AF3" s="55">
        <v>16.43</v>
      </c>
      <c r="AG3" s="92">
        <v>16.36</v>
      </c>
      <c r="AH3" s="52">
        <v>16.28</v>
      </c>
      <c r="AI3" s="52">
        <v>16.190000000000001</v>
      </c>
      <c r="AJ3" s="180">
        <v>16.12</v>
      </c>
      <c r="AK3" s="52">
        <v>16.04</v>
      </c>
      <c r="AL3" s="203">
        <f>'Weekly stage data'!G14</f>
        <v>16.18</v>
      </c>
      <c r="AM3" s="199">
        <f>'Weekly stage data'!H14</f>
        <v>16.09</v>
      </c>
      <c r="AN3" s="199">
        <f>'Weekly stage data'!I14</f>
        <v>15.99</v>
      </c>
      <c r="AO3" s="199">
        <v>15.84</v>
      </c>
      <c r="AP3" s="199">
        <v>15.87</v>
      </c>
      <c r="AQ3" s="213">
        <v>15.73</v>
      </c>
      <c r="AR3" s="54">
        <f>'Weekly stage data'!K14</f>
        <v>15.59</v>
      </c>
      <c r="AS3" s="54">
        <f>'Weekly stage data'!L14</f>
        <v>15.42</v>
      </c>
      <c r="AT3" s="54">
        <f>'Weekly stage data'!M14</f>
        <v>15.68</v>
      </c>
      <c r="AU3" s="46">
        <f>'Weekly stage data'!N14</f>
        <v>16.07</v>
      </c>
      <c r="AV3" s="85">
        <f>'Weekly stage data'!O14</f>
        <v>16.14</v>
      </c>
      <c r="AW3" s="107">
        <f>AV23</f>
        <v>7.0000000000000284E-2</v>
      </c>
      <c r="AX3" s="233"/>
      <c r="AY3" s="120"/>
      <c r="AZ3" s="54"/>
      <c r="BA3" s="54"/>
      <c r="BB3" s="54"/>
      <c r="BC3" s="54"/>
      <c r="BD3" s="161"/>
      <c r="BE3" s="54"/>
      <c r="BF3" s="46"/>
      <c r="BG3" s="46"/>
      <c r="BH3" s="54"/>
      <c r="BI3" s="46"/>
      <c r="BJ3" s="92"/>
      <c r="BK3" s="92"/>
      <c r="BL3" s="219"/>
      <c r="BM3" s="219"/>
      <c r="BN3" s="91"/>
      <c r="BO3" s="220"/>
      <c r="BP3" s="96"/>
      <c r="BQ3" s="46"/>
      <c r="BR3" s="117"/>
      <c r="BS3" s="46"/>
      <c r="BT3" s="54"/>
      <c r="BU3" s="46"/>
      <c r="BV3" s="222"/>
      <c r="BW3" s="188">
        <v>263180080205001</v>
      </c>
      <c r="BX3" s="1"/>
      <c r="BY3" s="1"/>
      <c r="BZ3" s="1"/>
      <c r="CA3" s="102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K3" s="1"/>
      <c r="EL3" s="1"/>
      <c r="EM3" s="1"/>
      <c r="EN3" s="1"/>
      <c r="EO3" s="1"/>
      <c r="EP3" s="1"/>
      <c r="EQ3" s="1"/>
      <c r="ER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I3" s="1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>
      <c r="A4" s="13" t="s">
        <v>12</v>
      </c>
      <c r="B4" s="8" t="s">
        <v>8</v>
      </c>
      <c r="C4" s="8">
        <v>14.7</v>
      </c>
      <c r="D4" s="25">
        <v>16.28</v>
      </c>
      <c r="E4" s="25">
        <v>16.22</v>
      </c>
      <c r="F4" s="25">
        <v>16.239999999999998</v>
      </c>
      <c r="G4" s="25">
        <v>16.22</v>
      </c>
      <c r="H4" s="20">
        <v>16.63</v>
      </c>
      <c r="I4" s="25">
        <v>17</v>
      </c>
      <c r="J4" s="36">
        <v>16.82</v>
      </c>
      <c r="K4" s="20">
        <v>16.899999999999999</v>
      </c>
      <c r="L4" s="25">
        <v>17.010000000000002</v>
      </c>
      <c r="M4" s="20">
        <v>16.940000000000001</v>
      </c>
      <c r="N4" s="25">
        <v>16.87</v>
      </c>
      <c r="O4" s="25">
        <v>16.87</v>
      </c>
      <c r="P4" s="25">
        <v>16.579999999999998</v>
      </c>
      <c r="Q4" s="25">
        <v>16.47</v>
      </c>
      <c r="R4" s="20">
        <v>16.600000000000001</v>
      </c>
      <c r="S4" s="25">
        <v>15.36</v>
      </c>
      <c r="T4" s="25">
        <v>15.26</v>
      </c>
      <c r="U4" s="25">
        <v>15.1</v>
      </c>
      <c r="V4" s="20">
        <v>15.35</v>
      </c>
      <c r="W4" s="46">
        <v>16.73</v>
      </c>
      <c r="X4" s="132">
        <v>16.899999999999999</v>
      </c>
      <c r="Y4" s="140">
        <v>16.829999999999998</v>
      </c>
      <c r="Z4" s="20">
        <v>16.79</v>
      </c>
      <c r="AA4" s="130">
        <v>16.72</v>
      </c>
      <c r="AB4" s="25">
        <v>16.649999999999999</v>
      </c>
      <c r="AC4" s="55">
        <v>16.57</v>
      </c>
      <c r="AD4" s="52">
        <v>16.489999999999998</v>
      </c>
      <c r="AE4" s="46">
        <v>16.39</v>
      </c>
      <c r="AF4" s="55">
        <v>16.329999999999998</v>
      </c>
      <c r="AG4" s="46">
        <v>16.260000000000002</v>
      </c>
      <c r="AH4" s="52">
        <v>16.170000000000002</v>
      </c>
      <c r="AI4" s="52">
        <v>16.079999999999998</v>
      </c>
      <c r="AJ4" s="180">
        <v>15.99</v>
      </c>
      <c r="AK4" s="52">
        <v>15.9</v>
      </c>
      <c r="AL4" s="203">
        <f>'Weekly stage data'!G12</f>
        <v>16.059999999999999</v>
      </c>
      <c r="AM4" s="199">
        <f>'Weekly stage data'!H12</f>
        <v>16.059999999999999</v>
      </c>
      <c r="AN4" s="199" t="str">
        <f>'Weekly stage data'!I12</f>
        <v>Eqp</v>
      </c>
      <c r="AO4" s="199">
        <v>15.63</v>
      </c>
      <c r="AP4" s="199">
        <v>15.67</v>
      </c>
      <c r="AQ4" s="213">
        <v>15.58</v>
      </c>
      <c r="AR4" s="54">
        <f>'Weekly stage data'!K12</f>
        <v>15.44</v>
      </c>
      <c r="AS4" s="54">
        <f>'Weekly stage data'!L12</f>
        <v>15.28</v>
      </c>
      <c r="AT4" s="54">
        <f>'Weekly stage data'!M12</f>
        <v>15.46</v>
      </c>
      <c r="AU4" s="46">
        <f>'Weekly stage data'!N12</f>
        <v>15.8</v>
      </c>
      <c r="AV4" s="85">
        <f>'Weekly stage data'!O12</f>
        <v>15.94</v>
      </c>
      <c r="AW4" s="107">
        <f>AV24</f>
        <v>0.13999999999999879</v>
      </c>
      <c r="AX4" s="233"/>
      <c r="AY4" s="120">
        <f t="shared" ref="AY4:BF4" si="0">AVERAGE(Y3:Y5)</f>
        <v>16.84</v>
      </c>
      <c r="AZ4" s="54">
        <f t="shared" si="0"/>
        <v>16.8</v>
      </c>
      <c r="BA4" s="54">
        <f t="shared" si="0"/>
        <v>16.726666666666667</v>
      </c>
      <c r="BB4" s="54">
        <f t="shared" si="0"/>
        <v>16.656666666666666</v>
      </c>
      <c r="BC4" s="21">
        <f t="shared" si="0"/>
        <v>16.583333333333332</v>
      </c>
      <c r="BD4" s="21">
        <f t="shared" si="0"/>
        <v>16.483333333333334</v>
      </c>
      <c r="BE4" s="21">
        <f t="shared" si="0"/>
        <v>16.420000000000002</v>
      </c>
      <c r="BF4" s="26">
        <f t="shared" si="0"/>
        <v>16.326666666666664</v>
      </c>
      <c r="BG4" s="26">
        <f t="shared" ref="BG4:BV4" si="1">AVERAGE(AG3:AG5)</f>
        <v>16.25</v>
      </c>
      <c r="BH4" s="21">
        <f t="shared" si="1"/>
        <v>16.146666666666668</v>
      </c>
      <c r="BI4" s="26">
        <f t="shared" si="1"/>
        <v>16.033333333333331</v>
      </c>
      <c r="BJ4" s="26">
        <f t="shared" si="1"/>
        <v>15.903333333333334</v>
      </c>
      <c r="BK4" s="26">
        <f t="shared" si="1"/>
        <v>15.78</v>
      </c>
      <c r="BL4" s="21">
        <f t="shared" si="1"/>
        <v>15.949999999999998</v>
      </c>
      <c r="BM4" s="21">
        <f t="shared" si="1"/>
        <v>15.866666666666665</v>
      </c>
      <c r="BN4" s="21">
        <f t="shared" si="1"/>
        <v>15.655000000000001</v>
      </c>
      <c r="BO4" s="21">
        <f t="shared" si="1"/>
        <v>15.543333333333331</v>
      </c>
      <c r="BP4" s="62">
        <f t="shared" si="1"/>
        <v>15.603333333333333</v>
      </c>
      <c r="BQ4" s="26">
        <f t="shared" si="1"/>
        <v>15.436666666666667</v>
      </c>
      <c r="BR4" s="26">
        <f t="shared" si="1"/>
        <v>15.253333333333336</v>
      </c>
      <c r="BS4" s="26">
        <f t="shared" si="1"/>
        <v>15.06</v>
      </c>
      <c r="BT4" s="21">
        <f t="shared" si="1"/>
        <v>15.38</v>
      </c>
      <c r="BU4" s="26">
        <f t="shared" si="1"/>
        <v>15.790000000000001</v>
      </c>
      <c r="BV4" s="230">
        <f t="shared" si="1"/>
        <v>16.016666666666666</v>
      </c>
      <c r="BW4" s="189">
        <v>262750080175001</v>
      </c>
      <c r="BX4" s="1"/>
      <c r="BY4" s="1"/>
      <c r="BZ4" s="1"/>
      <c r="CA4" s="102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K4" s="1"/>
      <c r="EL4" s="1"/>
      <c r="EM4" s="1"/>
      <c r="EN4" s="1"/>
      <c r="EO4" s="1"/>
      <c r="EP4" s="1"/>
      <c r="EQ4" s="1"/>
      <c r="ER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I4" s="1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>
      <c r="A5" s="13"/>
      <c r="B5" s="9" t="s">
        <v>7</v>
      </c>
      <c r="C5" s="9"/>
      <c r="D5" s="25">
        <v>16.36</v>
      </c>
      <c r="E5" s="25">
        <v>16.22</v>
      </c>
      <c r="F5" s="25">
        <v>16.190000000000001</v>
      </c>
      <c r="G5" s="25">
        <v>16.34</v>
      </c>
      <c r="H5" s="20">
        <v>16.78</v>
      </c>
      <c r="I5" s="25">
        <v>17.02</v>
      </c>
      <c r="J5" s="36">
        <v>16.84</v>
      </c>
      <c r="K5" s="20">
        <v>16.920000000000002</v>
      </c>
      <c r="L5" s="25">
        <v>17.03</v>
      </c>
      <c r="M5" s="20">
        <v>16.940000000000001</v>
      </c>
      <c r="N5" s="25">
        <v>16.850000000000001</v>
      </c>
      <c r="O5" s="25">
        <v>16.690000000000001</v>
      </c>
      <c r="P5" s="25">
        <v>16.559999999999999</v>
      </c>
      <c r="Q5" s="25">
        <v>16.420000000000002</v>
      </c>
      <c r="R5" s="20">
        <v>16.55</v>
      </c>
      <c r="S5" s="25">
        <v>14.48</v>
      </c>
      <c r="T5" s="25">
        <v>14.44</v>
      </c>
      <c r="U5" s="25">
        <v>14.42</v>
      </c>
      <c r="V5" s="20">
        <v>14.59</v>
      </c>
      <c r="W5" s="46">
        <v>16.73</v>
      </c>
      <c r="X5" s="136">
        <v>16.89</v>
      </c>
      <c r="Y5" s="137">
        <v>16.829999999999998</v>
      </c>
      <c r="Z5" s="20">
        <v>16.79</v>
      </c>
      <c r="AA5" s="130">
        <v>16.71</v>
      </c>
      <c r="AB5" s="25">
        <v>16.63</v>
      </c>
      <c r="AC5" s="55">
        <v>16.55</v>
      </c>
      <c r="AD5" s="52">
        <v>16.41</v>
      </c>
      <c r="AE5" s="46">
        <v>16.34</v>
      </c>
      <c r="AF5" s="55">
        <v>16.22</v>
      </c>
      <c r="AG5" s="46">
        <v>16.13</v>
      </c>
      <c r="AH5" s="52">
        <v>15.99</v>
      </c>
      <c r="AI5" s="52">
        <v>15.83</v>
      </c>
      <c r="AJ5" s="180">
        <v>15.6</v>
      </c>
      <c r="AK5" s="52">
        <v>15.4</v>
      </c>
      <c r="AL5" s="203">
        <f>'Weekly stage data'!G13</f>
        <v>15.61</v>
      </c>
      <c r="AM5" s="199">
        <f>'Weekly stage data'!H13</f>
        <v>15.45</v>
      </c>
      <c r="AN5" s="199">
        <f>'Weekly stage data'!I13</f>
        <v>15.32</v>
      </c>
      <c r="AO5" s="199">
        <v>15.16</v>
      </c>
      <c r="AP5" s="199">
        <v>15.27</v>
      </c>
      <c r="AQ5" s="213">
        <v>15</v>
      </c>
      <c r="AR5" s="54">
        <f>'Weekly stage data'!K13</f>
        <v>14.73</v>
      </c>
      <c r="AS5" s="54">
        <f>'Weekly stage data'!L13</f>
        <v>14.48</v>
      </c>
      <c r="AT5" s="54">
        <f>'Weekly stage data'!M13</f>
        <v>15</v>
      </c>
      <c r="AU5" s="46">
        <f>'Weekly stage data'!N13</f>
        <v>15.5</v>
      </c>
      <c r="AV5" s="85">
        <f>'Weekly stage data'!O13</f>
        <v>15.97</v>
      </c>
      <c r="AW5" s="107">
        <f>AV25</f>
        <v>0.47000000000000064</v>
      </c>
      <c r="AX5" s="233"/>
      <c r="AY5" s="120"/>
      <c r="AZ5" s="54"/>
      <c r="BA5" s="54"/>
      <c r="BB5" s="54"/>
      <c r="BC5" s="21"/>
      <c r="BD5" s="21"/>
      <c r="BE5" s="21"/>
      <c r="BF5" s="26"/>
      <c r="BG5" s="26"/>
      <c r="BH5" s="21"/>
      <c r="BI5" s="26"/>
      <c r="BJ5" s="26"/>
      <c r="BK5" s="26"/>
      <c r="BL5" s="21"/>
      <c r="BM5" s="21"/>
      <c r="BN5" s="21"/>
      <c r="BO5" s="116"/>
      <c r="BP5" s="62"/>
      <c r="BQ5" s="26"/>
      <c r="BR5" s="26"/>
      <c r="BS5" s="26"/>
      <c r="BT5" s="21"/>
      <c r="BU5" s="26"/>
      <c r="BV5" s="230"/>
      <c r="BW5" s="189">
        <v>263050080145001</v>
      </c>
      <c r="BX5" s="1"/>
      <c r="BY5" s="1"/>
      <c r="BZ5" s="1"/>
      <c r="CA5" s="102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K5" s="1"/>
      <c r="EL5" s="1"/>
      <c r="EM5" s="1"/>
      <c r="EN5" s="1"/>
      <c r="EO5" s="1"/>
      <c r="EP5" s="1"/>
      <c r="EQ5" s="1"/>
      <c r="ER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I5" s="1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>
      <c r="A6" s="13"/>
      <c r="B6" s="9"/>
      <c r="C6" s="9"/>
      <c r="D6" s="26"/>
      <c r="E6" s="26"/>
      <c r="F6" s="26"/>
      <c r="G6" s="26"/>
      <c r="H6" s="21"/>
      <c r="I6" s="26"/>
      <c r="J6" s="37"/>
      <c r="K6" s="21"/>
      <c r="L6" s="26"/>
      <c r="M6" s="21"/>
      <c r="N6" s="26"/>
      <c r="O6" s="26"/>
      <c r="P6" s="26"/>
      <c r="Q6" s="26"/>
      <c r="R6" s="21"/>
      <c r="S6" s="26"/>
      <c r="T6" s="26"/>
      <c r="U6" s="26"/>
      <c r="V6" s="21"/>
      <c r="W6" s="26"/>
      <c r="X6" s="131"/>
      <c r="Y6" s="139"/>
      <c r="Z6" s="131"/>
      <c r="AA6" s="131"/>
      <c r="AB6" s="139"/>
      <c r="AC6" s="21"/>
      <c r="AD6" s="26"/>
      <c r="AE6" s="26"/>
      <c r="AF6" s="21"/>
      <c r="AG6" s="26"/>
      <c r="AH6" s="26"/>
      <c r="AI6" s="26"/>
      <c r="AJ6" s="181"/>
      <c r="AK6" s="26"/>
      <c r="AL6" s="204"/>
      <c r="AM6" s="212"/>
      <c r="AN6" s="212"/>
      <c r="AO6" s="212"/>
      <c r="AP6" s="212"/>
      <c r="AQ6" s="212"/>
      <c r="AR6" s="21"/>
      <c r="AS6" s="21"/>
      <c r="AT6" s="21"/>
      <c r="AU6" s="26"/>
      <c r="AV6" s="107"/>
      <c r="AW6" s="107"/>
      <c r="AX6" s="234"/>
      <c r="AY6" s="120"/>
      <c r="AZ6" s="54"/>
      <c r="BA6" s="54"/>
      <c r="BB6" s="54"/>
      <c r="BC6" s="21"/>
      <c r="BD6" s="21"/>
      <c r="BE6" s="21"/>
      <c r="BF6" s="26"/>
      <c r="BG6" s="26"/>
      <c r="BH6" s="21"/>
      <c r="BI6" s="26"/>
      <c r="BJ6" s="26"/>
      <c r="BK6" s="26"/>
      <c r="BL6" s="21"/>
      <c r="BM6" s="21"/>
      <c r="BN6" s="21"/>
      <c r="BO6" s="116"/>
      <c r="BP6" s="62"/>
      <c r="BQ6" s="26"/>
      <c r="BR6" s="26"/>
      <c r="BS6" s="26"/>
      <c r="BT6" s="21"/>
      <c r="BU6" s="26"/>
      <c r="BV6" s="230"/>
      <c r="BW6" s="189"/>
      <c r="BX6" s="1"/>
      <c r="BY6" s="1"/>
      <c r="BZ6" s="1"/>
      <c r="CA6" s="102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K6" s="1"/>
      <c r="EL6" s="1"/>
      <c r="EM6" s="1"/>
      <c r="EN6" s="1"/>
      <c r="EO6" s="1"/>
      <c r="EP6" s="1"/>
      <c r="EQ6" s="1"/>
      <c r="ER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I6" s="1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>
      <c r="A7" s="13" t="s">
        <v>9</v>
      </c>
      <c r="B7" s="8" t="s">
        <v>10</v>
      </c>
      <c r="C7" s="8">
        <v>11.1</v>
      </c>
      <c r="D7" s="25">
        <v>12.19</v>
      </c>
      <c r="E7" s="25">
        <v>11.91</v>
      </c>
      <c r="F7" s="25">
        <v>11.71</v>
      </c>
      <c r="G7" s="25">
        <v>11.73</v>
      </c>
      <c r="H7" s="20">
        <v>12.4</v>
      </c>
      <c r="I7" s="25">
        <v>13.55</v>
      </c>
      <c r="J7" s="36">
        <v>13.97</v>
      </c>
      <c r="K7" s="20">
        <v>13.56</v>
      </c>
      <c r="L7" s="25">
        <v>13.36</v>
      </c>
      <c r="M7" s="20">
        <v>12.99</v>
      </c>
      <c r="N7" s="25">
        <v>12.93</v>
      </c>
      <c r="O7" s="25">
        <v>12.84</v>
      </c>
      <c r="P7" s="25">
        <v>12.73</v>
      </c>
      <c r="Q7" s="25">
        <v>12.61</v>
      </c>
      <c r="R7" s="20">
        <v>12.68</v>
      </c>
      <c r="S7" s="25">
        <v>10.86</v>
      </c>
      <c r="T7" s="25">
        <v>10.83</v>
      </c>
      <c r="U7" s="25">
        <v>10.6</v>
      </c>
      <c r="V7" s="20">
        <v>10.56</v>
      </c>
      <c r="W7" s="46">
        <v>12.38</v>
      </c>
      <c r="X7" s="136">
        <v>11.92</v>
      </c>
      <c r="Y7" s="137">
        <v>11.83</v>
      </c>
      <c r="Z7" s="20">
        <v>11.74</v>
      </c>
      <c r="AA7" s="130">
        <v>11.66</v>
      </c>
      <c r="AB7" s="25">
        <v>11.59</v>
      </c>
      <c r="AC7" s="55">
        <v>11.5</v>
      </c>
      <c r="AD7" s="52">
        <v>11.42</v>
      </c>
      <c r="AE7" s="46">
        <v>11.4</v>
      </c>
      <c r="AF7" s="55">
        <v>11.3</v>
      </c>
      <c r="AG7" s="46">
        <v>11.2</v>
      </c>
      <c r="AH7" s="52">
        <v>11.06</v>
      </c>
      <c r="AI7" s="52">
        <v>10.87</v>
      </c>
      <c r="AJ7" s="180">
        <v>10.73</v>
      </c>
      <c r="AK7" s="52">
        <v>10.58</v>
      </c>
      <c r="AL7" s="203">
        <f>'Weekly stage data'!G11</f>
        <v>10.92</v>
      </c>
      <c r="AM7" s="199">
        <f>'Weekly stage data'!H11</f>
        <v>10.78</v>
      </c>
      <c r="AN7" s="199">
        <f>'Weekly stage data'!I11</f>
        <v>10.47</v>
      </c>
      <c r="AO7" s="199">
        <v>10.23</v>
      </c>
      <c r="AP7" s="199">
        <v>10.14</v>
      </c>
      <c r="AQ7" s="213">
        <v>9.84</v>
      </c>
      <c r="AR7" s="54">
        <f>'Weekly stage data'!K11</f>
        <v>9.6199999999999992</v>
      </c>
      <c r="AS7" s="54">
        <f>'Weekly stage data'!L11</f>
        <v>9.43</v>
      </c>
      <c r="AT7" s="54">
        <f>'Weekly stage data'!M11</f>
        <v>10.38</v>
      </c>
      <c r="AU7" s="46">
        <f>'Weekly stage data'!N11</f>
        <v>10.96</v>
      </c>
      <c r="AV7" s="85">
        <f>'Weekly stage data'!O11</f>
        <v>11.91</v>
      </c>
      <c r="AW7" s="107">
        <f>AV27</f>
        <v>0.94999999999999929</v>
      </c>
      <c r="AX7" s="233"/>
      <c r="AY7" s="120">
        <f t="shared" ref="AY7:BF7" si="2">Y7</f>
        <v>11.83</v>
      </c>
      <c r="AZ7" s="54">
        <f t="shared" si="2"/>
        <v>11.74</v>
      </c>
      <c r="BA7" s="54">
        <f t="shared" si="2"/>
        <v>11.66</v>
      </c>
      <c r="BB7" s="54">
        <f t="shared" si="2"/>
        <v>11.59</v>
      </c>
      <c r="BC7" s="21">
        <f t="shared" si="2"/>
        <v>11.5</v>
      </c>
      <c r="BD7" s="21">
        <f t="shared" si="2"/>
        <v>11.42</v>
      </c>
      <c r="BE7" s="21">
        <f t="shared" si="2"/>
        <v>11.4</v>
      </c>
      <c r="BF7" s="26">
        <f t="shared" si="2"/>
        <v>11.3</v>
      </c>
      <c r="BG7" s="26">
        <f t="shared" ref="BG7:BV7" si="3">AG7</f>
        <v>11.2</v>
      </c>
      <c r="BH7" s="21">
        <f t="shared" si="3"/>
        <v>11.06</v>
      </c>
      <c r="BI7" s="26">
        <f t="shared" si="3"/>
        <v>10.87</v>
      </c>
      <c r="BJ7" s="26">
        <f t="shared" si="3"/>
        <v>10.73</v>
      </c>
      <c r="BK7" s="26">
        <f t="shared" si="3"/>
        <v>10.58</v>
      </c>
      <c r="BL7" s="21">
        <f t="shared" si="3"/>
        <v>10.92</v>
      </c>
      <c r="BM7" s="21">
        <f t="shared" si="3"/>
        <v>10.78</v>
      </c>
      <c r="BN7" s="21">
        <f t="shared" si="3"/>
        <v>10.47</v>
      </c>
      <c r="BO7" s="21">
        <f t="shared" si="3"/>
        <v>10.23</v>
      </c>
      <c r="BP7" s="62">
        <f t="shared" si="3"/>
        <v>10.14</v>
      </c>
      <c r="BQ7" s="26">
        <f t="shared" si="3"/>
        <v>9.84</v>
      </c>
      <c r="BR7" s="26">
        <f t="shared" si="3"/>
        <v>9.6199999999999992</v>
      </c>
      <c r="BS7" s="26">
        <f t="shared" si="3"/>
        <v>9.43</v>
      </c>
      <c r="BT7" s="21">
        <f t="shared" si="3"/>
        <v>10.38</v>
      </c>
      <c r="BU7" s="26">
        <f t="shared" si="3"/>
        <v>10.96</v>
      </c>
      <c r="BV7" s="230">
        <f t="shared" si="3"/>
        <v>11.91</v>
      </c>
      <c r="BW7" s="188">
        <v>262240080258001</v>
      </c>
      <c r="BX7" s="1" t="s">
        <v>126</v>
      </c>
      <c r="BY7" s="1"/>
      <c r="BZ7" s="1"/>
      <c r="CA7" s="102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K7" s="1"/>
      <c r="EL7" s="1"/>
      <c r="EM7" s="1"/>
      <c r="EN7" s="1"/>
      <c r="EO7" s="1"/>
      <c r="EP7" s="1"/>
      <c r="EQ7" s="1"/>
      <c r="ER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I7" s="1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>
      <c r="A8" s="13"/>
      <c r="B8" s="8"/>
      <c r="C8" s="8"/>
      <c r="D8" s="26"/>
      <c r="E8" s="26"/>
      <c r="F8" s="26"/>
      <c r="G8" s="26"/>
      <c r="H8" s="21"/>
      <c r="I8" s="26"/>
      <c r="J8" s="37"/>
      <c r="K8" s="21"/>
      <c r="L8" s="26"/>
      <c r="M8" s="21"/>
      <c r="N8" s="26"/>
      <c r="O8" s="26"/>
      <c r="P8" s="26"/>
      <c r="Q8" s="26"/>
      <c r="R8" s="21"/>
      <c r="S8" s="26"/>
      <c r="T8" s="26"/>
      <c r="U8" s="26"/>
      <c r="V8" s="21"/>
      <c r="W8" s="26"/>
      <c r="X8" s="131"/>
      <c r="Y8" s="139"/>
      <c r="Z8" s="131"/>
      <c r="AA8" s="131"/>
      <c r="AB8" s="139"/>
      <c r="AC8" s="21"/>
      <c r="AD8" s="26"/>
      <c r="AE8" s="26"/>
      <c r="AF8" s="21"/>
      <c r="AG8" s="26"/>
      <c r="AH8" s="26"/>
      <c r="AI8" s="26"/>
      <c r="AJ8" s="181"/>
      <c r="AK8" s="26"/>
      <c r="AL8" s="204"/>
      <c r="AM8" s="212"/>
      <c r="AN8" s="212"/>
      <c r="AO8" s="212"/>
      <c r="AP8" s="212"/>
      <c r="AQ8" s="212"/>
      <c r="AR8" s="21"/>
      <c r="AS8" s="21"/>
      <c r="AT8" s="21"/>
      <c r="AU8" s="26"/>
      <c r="AV8" s="107"/>
      <c r="AW8" s="107"/>
      <c r="AX8" s="234"/>
      <c r="AY8" s="120"/>
      <c r="AZ8" s="54"/>
      <c r="BA8" s="54"/>
      <c r="BB8" s="54"/>
      <c r="BC8" s="21"/>
      <c r="BD8" s="162"/>
      <c r="BE8" s="162"/>
      <c r="BF8" s="162"/>
      <c r="BG8" s="26"/>
      <c r="BH8" s="21"/>
      <c r="BI8" s="26"/>
      <c r="BJ8" s="26"/>
      <c r="BK8" s="26"/>
      <c r="BL8" s="21"/>
      <c r="BM8" s="21"/>
      <c r="BN8" s="21"/>
      <c r="BO8" s="116"/>
      <c r="BP8" s="62"/>
      <c r="BQ8" s="26"/>
      <c r="BR8" s="26"/>
      <c r="BS8" s="26"/>
      <c r="BT8" s="21"/>
      <c r="BU8" s="26"/>
      <c r="BV8" s="230"/>
      <c r="BW8" s="189"/>
      <c r="BX8" s="1"/>
      <c r="BY8" s="1"/>
      <c r="BZ8" s="1"/>
      <c r="CA8" s="102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K8" s="1"/>
      <c r="EL8" s="1"/>
      <c r="EM8" s="1"/>
      <c r="EN8" s="1"/>
      <c r="EO8" s="1"/>
      <c r="EP8" s="1"/>
      <c r="EQ8" s="1"/>
      <c r="ER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I8" s="1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>
      <c r="A9" s="13" t="s">
        <v>11</v>
      </c>
      <c r="B9" s="8">
        <v>99</v>
      </c>
      <c r="C9" s="8">
        <v>6.8</v>
      </c>
      <c r="D9" s="25">
        <v>9.06</v>
      </c>
      <c r="E9" s="25">
        <v>9.11</v>
      </c>
      <c r="F9" s="25">
        <v>9.01</v>
      </c>
      <c r="G9" s="25">
        <v>9.1300000000000008</v>
      </c>
      <c r="H9" s="20">
        <v>9.19</v>
      </c>
      <c r="I9" s="25">
        <v>9.4600000000000009</v>
      </c>
      <c r="J9" s="36">
        <v>9.7899999999999991</v>
      </c>
      <c r="K9" s="20">
        <v>10.18</v>
      </c>
      <c r="L9" s="25">
        <v>10.4</v>
      </c>
      <c r="M9" s="20">
        <v>10.52</v>
      </c>
      <c r="N9" s="25">
        <v>10.5</v>
      </c>
      <c r="O9" s="25">
        <v>10.35</v>
      </c>
      <c r="P9" s="25">
        <v>10.210000000000001</v>
      </c>
      <c r="Q9" s="25">
        <v>10.06</v>
      </c>
      <c r="R9" s="20">
        <v>10.07</v>
      </c>
      <c r="S9" s="25">
        <v>5.31</v>
      </c>
      <c r="T9" s="25">
        <v>5.32</v>
      </c>
      <c r="U9" s="25">
        <v>4.5</v>
      </c>
      <c r="V9" s="20">
        <v>5.0599999999999996</v>
      </c>
      <c r="W9" s="46">
        <v>9.66</v>
      </c>
      <c r="X9" s="136">
        <v>10.66</v>
      </c>
      <c r="Y9" s="137">
        <v>10.62</v>
      </c>
      <c r="Z9" s="20">
        <v>10.6</v>
      </c>
      <c r="AA9" s="130">
        <v>10.53</v>
      </c>
      <c r="AB9" s="25">
        <v>10.44</v>
      </c>
      <c r="AC9" s="55">
        <v>10.32</v>
      </c>
      <c r="AD9" s="52">
        <v>10.17</v>
      </c>
      <c r="AE9" s="46">
        <v>10.07</v>
      </c>
      <c r="AF9" s="55">
        <v>9.91</v>
      </c>
      <c r="AG9" s="46">
        <v>9.76</v>
      </c>
      <c r="AH9" s="52">
        <v>9.6199999999999992</v>
      </c>
      <c r="AI9" s="52">
        <v>9.42</v>
      </c>
      <c r="AJ9" s="180">
        <v>9.24</v>
      </c>
      <c r="AK9" s="52">
        <v>9.0399999999999991</v>
      </c>
      <c r="AL9" s="203">
        <f>'Weekly stage data'!G7</f>
        <v>9.11</v>
      </c>
      <c r="AM9" s="199">
        <f>'Weekly stage data'!H7</f>
        <v>8.9600000000000009</v>
      </c>
      <c r="AN9" s="199">
        <f>'Weekly stage data'!I7</f>
        <v>8.77</v>
      </c>
      <c r="AO9" s="199">
        <v>8.5399999999999991</v>
      </c>
      <c r="AP9" s="199">
        <v>8.33</v>
      </c>
      <c r="AQ9" s="213">
        <v>8.0500000000000007</v>
      </c>
      <c r="AR9" s="54">
        <f>'Weekly stage data'!K7</f>
        <v>7.75</v>
      </c>
      <c r="AS9" s="54">
        <f>'Weekly stage data'!L7</f>
        <v>7.37</v>
      </c>
      <c r="AT9" s="54">
        <f>'Weekly stage data'!M7</f>
        <v>7.22</v>
      </c>
      <c r="AU9" s="46">
        <f>'Weekly stage data'!N7</f>
        <v>7.82</v>
      </c>
      <c r="AV9" s="85">
        <f>'Weekly stage data'!O7</f>
        <v>8.48</v>
      </c>
      <c r="AW9" s="107">
        <f>AV29</f>
        <v>0.66000000000000014</v>
      </c>
      <c r="AX9" s="233"/>
      <c r="AY9" s="120">
        <f t="shared" ref="AY9:BF9" si="4">AVERAGE(Y9:Y10)</f>
        <v>9.85</v>
      </c>
      <c r="AZ9" s="54">
        <f t="shared" si="4"/>
        <v>9.8249999999999993</v>
      </c>
      <c r="BA9" s="54">
        <f t="shared" si="4"/>
        <v>9.75</v>
      </c>
      <c r="BB9" s="54">
        <f t="shared" si="4"/>
        <v>9.66</v>
      </c>
      <c r="BC9" s="21">
        <f t="shared" si="4"/>
        <v>9.5749999999999993</v>
      </c>
      <c r="BD9" s="21">
        <f t="shared" si="4"/>
        <v>9.3949999999999996</v>
      </c>
      <c r="BE9" s="21">
        <f t="shared" si="4"/>
        <v>9.2899999999999991</v>
      </c>
      <c r="BF9" s="26">
        <f t="shared" si="4"/>
        <v>9.129999999999999</v>
      </c>
      <c r="BG9" s="26">
        <f t="shared" ref="BG9:BV9" si="5">AVERAGE(AG9:AG10)</f>
        <v>8.9849999999999994</v>
      </c>
      <c r="BH9" s="21">
        <f t="shared" si="5"/>
        <v>8.8299999999999983</v>
      </c>
      <c r="BI9" s="26">
        <f t="shared" si="5"/>
        <v>8.64</v>
      </c>
      <c r="BJ9" s="26">
        <f t="shared" si="5"/>
        <v>8.4649999999999999</v>
      </c>
      <c r="BK9" s="26">
        <f t="shared" si="5"/>
        <v>8.2799999999999994</v>
      </c>
      <c r="BL9" s="21">
        <f t="shared" si="5"/>
        <v>8.35</v>
      </c>
      <c r="BM9" s="21">
        <f t="shared" si="5"/>
        <v>8.2000000000000011</v>
      </c>
      <c r="BN9" s="21">
        <f t="shared" si="5"/>
        <v>8.0299999999999994</v>
      </c>
      <c r="BO9" s="21">
        <f t="shared" si="5"/>
        <v>7.8449999999999998</v>
      </c>
      <c r="BP9" s="62">
        <f t="shared" si="5"/>
        <v>7.7200000000000006</v>
      </c>
      <c r="BQ9" s="26">
        <f t="shared" si="5"/>
        <v>7.5449999999999999</v>
      </c>
      <c r="BR9" s="26">
        <f t="shared" si="5"/>
        <v>7.375</v>
      </c>
      <c r="BS9" s="26">
        <f t="shared" si="5"/>
        <v>7.165</v>
      </c>
      <c r="BT9" s="21">
        <f t="shared" si="5"/>
        <v>7.0949999999999998</v>
      </c>
      <c r="BU9" s="26">
        <f t="shared" si="5"/>
        <v>7.4749999999999996</v>
      </c>
      <c r="BV9" s="230">
        <f t="shared" si="5"/>
        <v>7.95</v>
      </c>
      <c r="BW9" s="188">
        <v>260810080222001</v>
      </c>
      <c r="BX9" s="1"/>
      <c r="BY9" s="1"/>
      <c r="BZ9" s="1"/>
      <c r="CA9" s="102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K9" s="1"/>
      <c r="EL9" s="1"/>
      <c r="EM9" s="1"/>
      <c r="EN9" s="1"/>
      <c r="EO9" s="1"/>
      <c r="EP9" s="1"/>
      <c r="EQ9" s="1"/>
      <c r="ER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I9" s="1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>
      <c r="A10" s="13"/>
      <c r="B10" s="9" t="s">
        <v>74</v>
      </c>
      <c r="C10" s="9">
        <v>6.7</v>
      </c>
      <c r="D10" s="26"/>
      <c r="E10" s="26"/>
      <c r="F10" s="26"/>
      <c r="G10" s="26"/>
      <c r="H10" s="21"/>
      <c r="I10" s="26"/>
      <c r="J10" s="37"/>
      <c r="K10" s="21"/>
      <c r="L10" s="26"/>
      <c r="M10" s="21"/>
      <c r="N10" s="26"/>
      <c r="O10" s="26"/>
      <c r="P10" s="26"/>
      <c r="Q10" s="26"/>
      <c r="R10" s="21"/>
      <c r="S10" s="26"/>
      <c r="T10" s="26"/>
      <c r="U10" s="26"/>
      <c r="V10" s="21"/>
      <c r="W10" s="46">
        <v>8.11</v>
      </c>
      <c r="X10" s="136">
        <v>9.11</v>
      </c>
      <c r="Y10" s="137">
        <v>9.08</v>
      </c>
      <c r="Z10" s="20">
        <v>9.0500000000000007</v>
      </c>
      <c r="AA10" s="130">
        <v>8.9700000000000006</v>
      </c>
      <c r="AB10" s="25">
        <v>8.8800000000000008</v>
      </c>
      <c r="AC10" s="55">
        <v>8.83</v>
      </c>
      <c r="AD10" s="52">
        <v>8.6199999999999992</v>
      </c>
      <c r="AE10" s="46">
        <v>8.51</v>
      </c>
      <c r="AF10" s="55">
        <v>8.35</v>
      </c>
      <c r="AG10" s="46">
        <v>8.2100000000000009</v>
      </c>
      <c r="AH10" s="52">
        <v>8.0399999999999991</v>
      </c>
      <c r="AI10" s="52">
        <v>7.86</v>
      </c>
      <c r="AJ10" s="180">
        <v>7.69</v>
      </c>
      <c r="AK10" s="52">
        <v>7.52</v>
      </c>
      <c r="AL10" s="203">
        <f>'Weekly stage data'!G9</f>
        <v>7.59</v>
      </c>
      <c r="AM10" s="199">
        <f>'Weekly stage data'!H9</f>
        <v>7.44</v>
      </c>
      <c r="AN10" s="199">
        <f>'Weekly stage data'!I9</f>
        <v>7.29</v>
      </c>
      <c r="AO10" s="199">
        <v>7.15</v>
      </c>
      <c r="AP10" s="199">
        <v>7.11</v>
      </c>
      <c r="AQ10" s="213">
        <v>7.04</v>
      </c>
      <c r="AR10" s="54">
        <f>'Weekly stage data'!K9</f>
        <v>7</v>
      </c>
      <c r="AS10" s="54">
        <f>'Weekly stage data'!L9</f>
        <v>6.96</v>
      </c>
      <c r="AT10" s="54">
        <f>'Weekly stage data'!M9</f>
        <v>6.97</v>
      </c>
      <c r="AU10" s="46">
        <f>'Weekly stage data'!N9</f>
        <v>7.13</v>
      </c>
      <c r="AV10" s="85">
        <f>'Weekly stage data'!O9</f>
        <v>7.42</v>
      </c>
      <c r="AW10" s="107">
        <f>AV30</f>
        <v>0.29000000000000004</v>
      </c>
      <c r="AX10" s="233"/>
      <c r="AY10" s="120"/>
      <c r="AZ10" s="54"/>
      <c r="BA10" s="54"/>
      <c r="BB10" s="54"/>
      <c r="BC10" s="21"/>
      <c r="BD10" s="21"/>
      <c r="BE10" s="21"/>
      <c r="BF10" s="26"/>
      <c r="BG10" s="26"/>
      <c r="BH10" s="21"/>
      <c r="BI10" s="26"/>
      <c r="BJ10" s="26"/>
      <c r="BK10" s="26"/>
      <c r="BL10" s="21"/>
      <c r="BM10" s="21"/>
      <c r="BN10" s="21"/>
      <c r="BO10" s="116"/>
      <c r="BP10" s="62"/>
      <c r="BQ10" s="26"/>
      <c r="BR10" s="26"/>
      <c r="BS10" s="26"/>
      <c r="BT10" s="21"/>
      <c r="BU10" s="26"/>
      <c r="BV10" s="230"/>
      <c r="BW10" s="190">
        <v>261035080221701</v>
      </c>
      <c r="BX10" s="1"/>
      <c r="BY10" s="1"/>
      <c r="BZ10" s="1"/>
      <c r="CA10" s="102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K10" s="1"/>
      <c r="EL10" s="1"/>
      <c r="EM10" s="1"/>
      <c r="EN10" s="1"/>
      <c r="EO10" s="1"/>
      <c r="EP10" s="1"/>
      <c r="EQ10" s="1"/>
      <c r="ER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I10" s="1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>
      <c r="A11" s="13"/>
      <c r="B11" s="9"/>
      <c r="C11" s="9"/>
      <c r="D11" s="26"/>
      <c r="E11" s="26"/>
      <c r="F11" s="26"/>
      <c r="G11" s="26"/>
      <c r="H11" s="21"/>
      <c r="I11" s="26"/>
      <c r="J11" s="37"/>
      <c r="K11" s="21"/>
      <c r="L11" s="26"/>
      <c r="M11" s="21"/>
      <c r="N11" s="26"/>
      <c r="O11" s="26"/>
      <c r="P11" s="26"/>
      <c r="Q11" s="26"/>
      <c r="R11" s="21"/>
      <c r="S11" s="26"/>
      <c r="T11" s="26"/>
      <c r="U11" s="26"/>
      <c r="V11" s="21"/>
      <c r="W11" s="26"/>
      <c r="X11" s="131"/>
      <c r="Y11" s="139"/>
      <c r="Z11" s="131"/>
      <c r="AA11" s="131"/>
      <c r="AB11" s="139"/>
      <c r="AC11" s="21"/>
      <c r="AD11" s="26"/>
      <c r="AE11" s="26"/>
      <c r="AF11" s="21"/>
      <c r="AG11" s="26"/>
      <c r="AH11" s="26"/>
      <c r="AI11" s="26"/>
      <c r="AJ11" s="181"/>
      <c r="AK11" s="26"/>
      <c r="AL11" s="204"/>
      <c r="AM11" s="212"/>
      <c r="AN11" s="212"/>
      <c r="AO11" s="212"/>
      <c r="AP11" s="212"/>
      <c r="AQ11" s="212"/>
      <c r="AR11" s="21"/>
      <c r="AS11" s="21"/>
      <c r="AT11" s="21"/>
      <c r="AU11" s="26"/>
      <c r="AV11" s="107"/>
      <c r="AW11" s="107"/>
      <c r="AX11" s="234"/>
      <c r="AY11" s="120"/>
      <c r="AZ11" s="54"/>
      <c r="BA11" s="54"/>
      <c r="BB11" s="54"/>
      <c r="BC11" s="21"/>
      <c r="BD11" s="21"/>
      <c r="BE11" s="21"/>
      <c r="BF11" s="26"/>
      <c r="BG11" s="26"/>
      <c r="BH11" s="21"/>
      <c r="BI11" s="26"/>
      <c r="BJ11" s="26"/>
      <c r="BK11" s="26"/>
      <c r="BL11" s="21"/>
      <c r="BM11" s="21"/>
      <c r="BN11" s="21"/>
      <c r="BO11" s="116"/>
      <c r="BP11" s="62"/>
      <c r="BQ11" s="26"/>
      <c r="BR11" s="26"/>
      <c r="BS11" s="26"/>
      <c r="BT11" s="21"/>
      <c r="BU11" s="26"/>
      <c r="BV11" s="230"/>
      <c r="BW11" s="189"/>
      <c r="BX11" s="1"/>
      <c r="BY11" s="1"/>
      <c r="BZ11" s="1"/>
      <c r="CA11" s="102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K11" s="1"/>
      <c r="EL11" s="1"/>
      <c r="EM11" s="1"/>
      <c r="EN11" s="1"/>
      <c r="EO11" s="1"/>
      <c r="EP11" s="1"/>
      <c r="EQ11" s="1"/>
      <c r="ER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I11" s="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>
      <c r="A12" s="13" t="s">
        <v>13</v>
      </c>
      <c r="B12" s="8">
        <v>62</v>
      </c>
      <c r="C12" s="8">
        <v>10.1</v>
      </c>
      <c r="D12" s="25">
        <v>11.17</v>
      </c>
      <c r="E12" s="25">
        <v>11.05</v>
      </c>
      <c r="F12" s="25">
        <v>10.95</v>
      </c>
      <c r="G12" s="25">
        <v>11.1</v>
      </c>
      <c r="H12" s="20">
        <v>11.23</v>
      </c>
      <c r="I12" s="25">
        <v>11.98</v>
      </c>
      <c r="J12" s="36">
        <v>12.1</v>
      </c>
      <c r="K12" s="20">
        <v>12.23</v>
      </c>
      <c r="L12" s="25">
        <v>12.2</v>
      </c>
      <c r="M12" s="20">
        <v>11.95</v>
      </c>
      <c r="N12" s="25">
        <v>11.71</v>
      </c>
      <c r="O12" s="25">
        <v>11.51</v>
      </c>
      <c r="P12" s="25">
        <v>11.3</v>
      </c>
      <c r="Q12" s="25">
        <v>11.13</v>
      </c>
      <c r="R12" s="20">
        <v>11.11</v>
      </c>
      <c r="S12" s="25">
        <v>8.9</v>
      </c>
      <c r="T12" s="25">
        <v>9.23</v>
      </c>
      <c r="U12" s="25">
        <v>8.7899999999999991</v>
      </c>
      <c r="V12" s="20">
        <v>9.2799999999999994</v>
      </c>
      <c r="W12" s="46">
        <v>10.49</v>
      </c>
      <c r="X12" s="136">
        <v>11.29</v>
      </c>
      <c r="Y12" s="137">
        <v>11.16</v>
      </c>
      <c r="Z12" s="20">
        <v>11.06</v>
      </c>
      <c r="AA12" s="130">
        <v>10.96</v>
      </c>
      <c r="AB12" s="25">
        <v>10.86</v>
      </c>
      <c r="AC12" s="55">
        <v>10.79</v>
      </c>
      <c r="AD12" s="52">
        <v>10.69</v>
      </c>
      <c r="AE12" s="46">
        <v>10.63</v>
      </c>
      <c r="AF12" s="55">
        <v>10.54</v>
      </c>
      <c r="AG12" s="46">
        <v>10.48</v>
      </c>
      <c r="AH12" s="52">
        <v>10.41</v>
      </c>
      <c r="AI12" s="52">
        <v>10.32</v>
      </c>
      <c r="AJ12" s="180">
        <v>10.220000000000001</v>
      </c>
      <c r="AK12" s="52">
        <v>10.09</v>
      </c>
      <c r="AL12" s="203">
        <f>'Weekly stage data'!G8</f>
        <v>10.1</v>
      </c>
      <c r="AM12" s="199">
        <f>'Weekly stage data'!H8</f>
        <v>9.9</v>
      </c>
      <c r="AN12" s="199">
        <f>'Weekly stage data'!I8</f>
        <v>9.9</v>
      </c>
      <c r="AO12" s="199">
        <v>9.57</v>
      </c>
      <c r="AP12" s="199">
        <v>9.84</v>
      </c>
      <c r="AQ12" s="213">
        <v>9.33</v>
      </c>
      <c r="AR12" s="54">
        <f>'Weekly stage data'!K8</f>
        <v>8.9700000000000006</v>
      </c>
      <c r="AS12" s="54">
        <f>'Weekly stage data'!L8</f>
        <v>8.61</v>
      </c>
      <c r="AT12" s="54">
        <f>'Weekly stage data'!M8</f>
        <v>9.16</v>
      </c>
      <c r="AU12" s="46">
        <f>'Weekly stage data'!N8</f>
        <v>10.43</v>
      </c>
      <c r="AV12" s="85">
        <f>'Weekly stage data'!O8</f>
        <v>11.23</v>
      </c>
      <c r="AW12" s="107">
        <f>AV32</f>
        <v>0.80000000000000071</v>
      </c>
      <c r="AX12" s="233"/>
      <c r="AY12" s="120"/>
      <c r="AZ12" s="54"/>
      <c r="BA12" s="54"/>
      <c r="BB12" s="54"/>
      <c r="BC12" s="21"/>
      <c r="BD12" s="21"/>
      <c r="BE12" s="21"/>
      <c r="BF12" s="26"/>
      <c r="BG12" s="26"/>
      <c r="BH12" s="21"/>
      <c r="BI12" s="26"/>
      <c r="BJ12" s="26"/>
      <c r="BK12" s="26"/>
      <c r="BL12" s="21"/>
      <c r="BM12" s="21"/>
      <c r="BN12" s="21"/>
      <c r="BO12" s="116"/>
      <c r="BP12" s="62"/>
      <c r="BQ12" s="26"/>
      <c r="BR12" s="26"/>
      <c r="BS12" s="26"/>
      <c r="BT12" s="21"/>
      <c r="BU12" s="26"/>
      <c r="BV12" s="230"/>
      <c r="BW12" s="188">
        <v>261023080443001</v>
      </c>
      <c r="BX12" s="1"/>
      <c r="BY12" s="1"/>
      <c r="BZ12" s="1"/>
      <c r="CA12" s="102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K12" s="1"/>
      <c r="EL12" s="1"/>
      <c r="EM12" s="1"/>
      <c r="EN12" s="1"/>
      <c r="EO12" s="1"/>
      <c r="EP12" s="1"/>
      <c r="EQ12" s="1"/>
      <c r="ER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I12" s="1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>
      <c r="A13" s="13" t="s">
        <v>12</v>
      </c>
      <c r="B13" s="8">
        <v>63</v>
      </c>
      <c r="C13" s="8">
        <v>9.08</v>
      </c>
      <c r="D13" s="25">
        <v>9.8800000000000008</v>
      </c>
      <c r="E13" s="25">
        <v>10.029999999999999</v>
      </c>
      <c r="F13" s="25">
        <v>9.81</v>
      </c>
      <c r="G13" s="25">
        <v>9.74</v>
      </c>
      <c r="H13" s="20">
        <v>9.74</v>
      </c>
      <c r="I13" s="25">
        <v>10.86</v>
      </c>
      <c r="J13" s="36">
        <v>11.65</v>
      </c>
      <c r="K13" s="20">
        <v>11.99</v>
      </c>
      <c r="L13" s="25">
        <v>11.94</v>
      </c>
      <c r="M13" s="20">
        <v>11.67</v>
      </c>
      <c r="N13" s="25">
        <v>11.27</v>
      </c>
      <c r="O13" s="25">
        <v>10.98</v>
      </c>
      <c r="P13" s="25">
        <v>10.74</v>
      </c>
      <c r="Q13" s="25">
        <v>10.53</v>
      </c>
      <c r="R13" s="20">
        <v>10.5</v>
      </c>
      <c r="S13" s="25">
        <v>7.85</v>
      </c>
      <c r="T13" s="25">
        <v>7.97</v>
      </c>
      <c r="U13" s="25">
        <v>7.56</v>
      </c>
      <c r="V13" s="20">
        <v>7.4</v>
      </c>
      <c r="W13" s="46">
        <v>9.41</v>
      </c>
      <c r="X13" s="136">
        <v>10.66</v>
      </c>
      <c r="Y13" s="137">
        <v>10.54</v>
      </c>
      <c r="Z13" s="20">
        <v>10.43</v>
      </c>
      <c r="AA13" s="130">
        <v>10.32</v>
      </c>
      <c r="AB13" s="25">
        <v>10.23</v>
      </c>
      <c r="AC13" s="55">
        <v>10.14</v>
      </c>
      <c r="AD13" s="52">
        <v>10.050000000000001</v>
      </c>
      <c r="AE13" s="46">
        <v>9.9600000000000009</v>
      </c>
      <c r="AF13" s="55">
        <v>9.8699999999999992</v>
      </c>
      <c r="AG13" s="46">
        <v>9.77</v>
      </c>
      <c r="AH13" s="52">
        <v>9.65</v>
      </c>
      <c r="AI13" s="52">
        <v>9.5299999999999994</v>
      </c>
      <c r="AJ13" s="180">
        <v>9.41</v>
      </c>
      <c r="AK13" s="52">
        <v>9.2899999999999991</v>
      </c>
      <c r="AL13" s="203">
        <f>'Weekly stage data'!G10</f>
        <v>9.25</v>
      </c>
      <c r="AM13" s="199">
        <f>'Weekly stage data'!H10</f>
        <v>9.17</v>
      </c>
      <c r="AN13" s="199">
        <f>'Weekly stage data'!I10</f>
        <v>9.0299999999999994</v>
      </c>
      <c r="AO13" s="199">
        <v>8.86</v>
      </c>
      <c r="AP13" s="199">
        <v>8.75</v>
      </c>
      <c r="AQ13" s="213" t="s">
        <v>213</v>
      </c>
      <c r="AR13" s="54" t="str">
        <f>'Weekly stage data'!K10</f>
        <v>Eqp</v>
      </c>
      <c r="AS13" s="54">
        <v>7.77</v>
      </c>
      <c r="AT13" s="54">
        <f>'Weekly stage data'!M10</f>
        <v>7.91</v>
      </c>
      <c r="AU13" s="46">
        <f>'Weekly stage data'!N10</f>
        <v>8.74</v>
      </c>
      <c r="AV13" s="85" t="s">
        <v>102</v>
      </c>
      <c r="AW13" s="107"/>
      <c r="AX13" s="233"/>
      <c r="AY13" s="120"/>
      <c r="AZ13" s="54"/>
      <c r="BA13" s="54"/>
      <c r="BB13" s="54"/>
      <c r="BC13" s="21"/>
      <c r="BD13" s="21"/>
      <c r="BE13" s="21"/>
      <c r="BF13" s="26"/>
      <c r="BG13" s="26"/>
      <c r="BH13" s="21"/>
      <c r="BI13" s="26"/>
      <c r="BJ13" s="26"/>
      <c r="BK13" s="26"/>
      <c r="BL13" s="21"/>
      <c r="BM13" s="21"/>
      <c r="BN13" s="21"/>
      <c r="BO13" s="116"/>
      <c r="BP13" s="62"/>
      <c r="BQ13" s="26"/>
      <c r="BR13" s="26"/>
      <c r="BS13" s="26"/>
      <c r="BT13" s="21"/>
      <c r="BU13" s="26"/>
      <c r="BV13" s="230"/>
      <c r="BW13" s="188">
        <v>261117080315201</v>
      </c>
      <c r="BX13" s="1"/>
      <c r="BY13" s="1"/>
      <c r="BZ13" s="1"/>
      <c r="CA13" s="102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K13" s="1"/>
      <c r="EL13" s="1"/>
      <c r="EM13" s="1"/>
      <c r="EN13" s="1"/>
      <c r="EO13" s="1"/>
      <c r="EP13" s="1"/>
      <c r="EQ13" s="1"/>
      <c r="ER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I13" s="1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>
      <c r="A14" s="13"/>
      <c r="B14" s="8">
        <v>64</v>
      </c>
      <c r="C14" s="8">
        <v>8.49</v>
      </c>
      <c r="D14" s="25">
        <v>9.7200000000000006</v>
      </c>
      <c r="E14" s="25">
        <v>9.7799999999999994</v>
      </c>
      <c r="F14" s="25">
        <v>9.81</v>
      </c>
      <c r="G14" s="25">
        <v>9.9499999999999993</v>
      </c>
      <c r="H14" s="20">
        <v>9.9600000000000009</v>
      </c>
      <c r="I14" s="25">
        <v>10.38</v>
      </c>
      <c r="J14" s="36">
        <v>10.75</v>
      </c>
      <c r="K14" s="20">
        <v>11.05</v>
      </c>
      <c r="L14" s="25">
        <v>11.36</v>
      </c>
      <c r="M14" s="20">
        <v>11.32</v>
      </c>
      <c r="N14" s="25">
        <v>11.18</v>
      </c>
      <c r="O14" s="25">
        <v>10.98</v>
      </c>
      <c r="P14" s="25">
        <v>10.77</v>
      </c>
      <c r="Q14" s="25">
        <v>10.6</v>
      </c>
      <c r="R14" s="20">
        <v>10.52</v>
      </c>
      <c r="S14" s="25">
        <v>8.85</v>
      </c>
      <c r="T14" s="25">
        <v>8.7799999999999994</v>
      </c>
      <c r="U14" s="25">
        <v>8.6300000000000008</v>
      </c>
      <c r="V14" s="20">
        <v>8.52</v>
      </c>
      <c r="W14" s="46">
        <v>9.7200000000000006</v>
      </c>
      <c r="X14" s="136">
        <v>10.69</v>
      </c>
      <c r="Y14" s="137">
        <v>10.62</v>
      </c>
      <c r="Z14" s="20">
        <v>10.58</v>
      </c>
      <c r="AA14" s="130">
        <v>10.53</v>
      </c>
      <c r="AB14" s="25">
        <v>10.45</v>
      </c>
      <c r="AC14" s="55">
        <v>10.37</v>
      </c>
      <c r="AD14" s="52">
        <v>10.29</v>
      </c>
      <c r="AE14" s="46">
        <v>10.18</v>
      </c>
      <c r="AF14" s="55">
        <v>10.130000000000001</v>
      </c>
      <c r="AG14" s="46">
        <v>10.01</v>
      </c>
      <c r="AH14" s="52">
        <v>9.89</v>
      </c>
      <c r="AI14" s="52">
        <v>9.75</v>
      </c>
      <c r="AJ14" s="180">
        <v>9.64</v>
      </c>
      <c r="AK14" s="52">
        <v>9.5299999999999994</v>
      </c>
      <c r="AL14" s="203">
        <f>'Weekly stage data'!G5</f>
        <v>9.4600000000000009</v>
      </c>
      <c r="AM14" s="199">
        <f>'Weekly stage data'!H5</f>
        <v>9.3800000000000008</v>
      </c>
      <c r="AN14" s="199">
        <f>'Weekly stage data'!I5</f>
        <v>9.2799999999999994</v>
      </c>
      <c r="AO14" s="199">
        <v>9.16</v>
      </c>
      <c r="AP14" s="199">
        <v>9.06</v>
      </c>
      <c r="AQ14" s="213">
        <v>8.86</v>
      </c>
      <c r="AR14" s="54">
        <f>'Weekly stage data'!K5</f>
        <v>8.67</v>
      </c>
      <c r="AS14" s="54">
        <f>'Weekly stage data'!L5</f>
        <v>8.44</v>
      </c>
      <c r="AT14" s="54">
        <f>'Weekly stage data'!M5</f>
        <v>8.73</v>
      </c>
      <c r="AU14" s="46">
        <f>'Weekly stage data'!N5</f>
        <v>8.86</v>
      </c>
      <c r="AV14" s="85">
        <f>'Weekly stage data'!O5</f>
        <v>9.0299999999999994</v>
      </c>
      <c r="AW14" s="107">
        <f>AV34</f>
        <v>0.16999999999999993</v>
      </c>
      <c r="AX14" s="233"/>
      <c r="AY14" s="120">
        <f t="shared" ref="AY14:BF14" si="6">AVERAGE(Y12:Y15)</f>
        <v>10.645</v>
      </c>
      <c r="AZ14" s="54">
        <f t="shared" si="6"/>
        <v>10.5825</v>
      </c>
      <c r="BA14" s="54">
        <f t="shared" si="6"/>
        <v>10.5075</v>
      </c>
      <c r="BB14" s="54">
        <f t="shared" si="6"/>
        <v>10.425000000000001</v>
      </c>
      <c r="BC14" s="21">
        <f t="shared" si="6"/>
        <v>10.342499999999999</v>
      </c>
      <c r="BD14" s="21">
        <f t="shared" si="6"/>
        <v>10.255000000000001</v>
      </c>
      <c r="BE14" s="21">
        <f t="shared" si="6"/>
        <v>10.1775</v>
      </c>
      <c r="BF14" s="26">
        <f t="shared" si="6"/>
        <v>10.1</v>
      </c>
      <c r="BG14" s="26">
        <f t="shared" ref="BG14:BV14" si="7">AVERAGE(AG12:AG15)</f>
        <v>10</v>
      </c>
      <c r="BH14" s="21">
        <f t="shared" si="7"/>
        <v>9.89</v>
      </c>
      <c r="BI14" s="26">
        <f t="shared" si="7"/>
        <v>9.7675000000000001</v>
      </c>
      <c r="BJ14" s="26">
        <f t="shared" si="7"/>
        <v>9.6524999999999999</v>
      </c>
      <c r="BK14" s="26">
        <f t="shared" si="7"/>
        <v>9.5299999999999994</v>
      </c>
      <c r="BL14" s="21">
        <f t="shared" si="7"/>
        <v>9.4975000000000005</v>
      </c>
      <c r="BM14" s="21">
        <f t="shared" si="7"/>
        <v>9.3775000000000013</v>
      </c>
      <c r="BN14" s="21">
        <f t="shared" si="7"/>
        <v>9.2825000000000006</v>
      </c>
      <c r="BO14" s="21">
        <f t="shared" si="7"/>
        <v>9.0949999999999989</v>
      </c>
      <c r="BP14" s="62">
        <f t="shared" si="7"/>
        <v>9.0849999999999991</v>
      </c>
      <c r="BQ14" s="26">
        <f t="shared" si="7"/>
        <v>8.92</v>
      </c>
      <c r="BR14" s="26">
        <f t="shared" si="7"/>
        <v>8.6866666666666674</v>
      </c>
      <c r="BS14" s="26">
        <f t="shared" si="7"/>
        <v>8.2725000000000009</v>
      </c>
      <c r="BT14" s="21">
        <f t="shared" si="7"/>
        <v>8.5925000000000011</v>
      </c>
      <c r="BU14" s="26">
        <f t="shared" si="7"/>
        <v>9.1349999999999998</v>
      </c>
      <c r="BV14" s="230">
        <f t="shared" si="7"/>
        <v>9.69</v>
      </c>
      <c r="BW14" s="188">
        <v>255828080401301</v>
      </c>
      <c r="BX14" s="1"/>
      <c r="BY14" s="1"/>
      <c r="BZ14" s="1"/>
      <c r="CA14" s="102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K14" s="1"/>
      <c r="EL14" s="1"/>
      <c r="EM14" s="1"/>
      <c r="EN14" s="1"/>
      <c r="EO14" s="1"/>
      <c r="EP14" s="1"/>
      <c r="EQ14" s="1"/>
      <c r="ER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I14" s="1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>
      <c r="A15" s="13"/>
      <c r="B15" s="8">
        <v>65</v>
      </c>
      <c r="C15" s="8">
        <v>7.3</v>
      </c>
      <c r="D15" s="25">
        <v>9.34</v>
      </c>
      <c r="E15" s="25">
        <v>9.32</v>
      </c>
      <c r="F15" s="25">
        <v>9.43</v>
      </c>
      <c r="G15" s="25">
        <v>9.5299999999999994</v>
      </c>
      <c r="H15" s="20">
        <v>9.61</v>
      </c>
      <c r="I15" s="25">
        <v>9.89</v>
      </c>
      <c r="J15" s="36">
        <v>9.99</v>
      </c>
      <c r="K15" s="20">
        <v>10.17</v>
      </c>
      <c r="L15" s="25">
        <v>10.47</v>
      </c>
      <c r="M15" s="20">
        <v>10.47</v>
      </c>
      <c r="N15" s="25">
        <v>10.36</v>
      </c>
      <c r="O15" s="25">
        <v>10.210000000000001</v>
      </c>
      <c r="P15" s="25">
        <v>10.029999999999999</v>
      </c>
      <c r="Q15" s="25">
        <v>9.91</v>
      </c>
      <c r="R15" s="20">
        <v>9.89</v>
      </c>
      <c r="S15" s="25">
        <v>8.5</v>
      </c>
      <c r="T15" s="25">
        <v>8.41</v>
      </c>
      <c r="U15" s="25">
        <v>8.4600000000000009</v>
      </c>
      <c r="V15" s="20">
        <v>8.4</v>
      </c>
      <c r="W15" s="46">
        <v>9.44</v>
      </c>
      <c r="X15" s="136">
        <v>10.24</v>
      </c>
      <c r="Y15" s="137">
        <v>10.26</v>
      </c>
      <c r="Z15" s="20">
        <v>10.26</v>
      </c>
      <c r="AA15" s="130">
        <v>10.220000000000001</v>
      </c>
      <c r="AB15" s="25">
        <v>10.16</v>
      </c>
      <c r="AC15" s="55">
        <v>10.07</v>
      </c>
      <c r="AD15" s="52">
        <v>9.99</v>
      </c>
      <c r="AE15" s="46">
        <v>9.94</v>
      </c>
      <c r="AF15" s="55">
        <v>9.86</v>
      </c>
      <c r="AG15" s="46">
        <v>9.74</v>
      </c>
      <c r="AH15" s="52">
        <v>9.61</v>
      </c>
      <c r="AI15" s="52">
        <v>9.4700000000000006</v>
      </c>
      <c r="AJ15" s="180">
        <v>9.34</v>
      </c>
      <c r="AK15" s="52">
        <v>9.2100000000000009</v>
      </c>
      <c r="AL15" s="203">
        <f>'Weekly stage data'!G3</f>
        <v>9.18</v>
      </c>
      <c r="AM15" s="199">
        <f>'Weekly stage data'!H3</f>
        <v>9.06</v>
      </c>
      <c r="AN15" s="199">
        <f>'Weekly stage data'!I3</f>
        <v>8.92</v>
      </c>
      <c r="AO15" s="199">
        <v>8.7899999999999991</v>
      </c>
      <c r="AP15" s="199">
        <v>8.69</v>
      </c>
      <c r="AQ15" s="213">
        <v>8.57</v>
      </c>
      <c r="AR15" s="54">
        <f>'Weekly stage data'!K3</f>
        <v>8.42</v>
      </c>
      <c r="AS15" s="54">
        <f>'Weekly stage data'!L3</f>
        <v>8.27</v>
      </c>
      <c r="AT15" s="54">
        <f>'Weekly stage data'!M3</f>
        <v>8.57</v>
      </c>
      <c r="AU15" s="46">
        <f>'Weekly stage data'!N3</f>
        <v>8.51</v>
      </c>
      <c r="AV15" s="85">
        <f>'Weekly stage data'!O3</f>
        <v>8.81</v>
      </c>
      <c r="AW15" s="107">
        <f>AV35</f>
        <v>0.30000000000000071</v>
      </c>
      <c r="AX15" s="233"/>
      <c r="AY15" s="120"/>
      <c r="AZ15" s="54"/>
      <c r="BA15" s="54"/>
      <c r="BB15" s="54"/>
      <c r="BC15" s="21"/>
      <c r="BD15" s="21"/>
      <c r="BE15" s="21"/>
      <c r="BF15" s="26"/>
      <c r="BG15" s="26"/>
      <c r="BH15" s="21"/>
      <c r="BI15" s="26"/>
      <c r="BJ15" s="26"/>
      <c r="BK15" s="26"/>
      <c r="BL15" s="21"/>
      <c r="BM15" s="21"/>
      <c r="BN15" s="21"/>
      <c r="BO15" s="116"/>
      <c r="BP15" s="62"/>
      <c r="BQ15" s="26"/>
      <c r="BR15" s="26"/>
      <c r="BS15" s="26"/>
      <c r="BT15" s="21"/>
      <c r="BU15" s="26"/>
      <c r="BV15" s="230"/>
      <c r="BW15" s="188">
        <v>254848080432001</v>
      </c>
      <c r="BX15" s="1"/>
      <c r="BY15" s="1"/>
      <c r="BZ15" s="1"/>
      <c r="CA15" s="102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K15" s="1"/>
      <c r="EL15" s="1"/>
      <c r="EM15" s="1"/>
      <c r="EN15" s="1"/>
      <c r="EO15" s="1"/>
      <c r="EP15" s="1"/>
      <c r="EQ15" s="1"/>
      <c r="ER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I15" s="1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>
      <c r="A16" s="13"/>
      <c r="B16" s="9"/>
      <c r="C16" s="9"/>
      <c r="D16" s="26"/>
      <c r="E16" s="26"/>
      <c r="F16" s="26"/>
      <c r="G16" s="26"/>
      <c r="H16" s="21"/>
      <c r="I16" s="26"/>
      <c r="J16" s="37"/>
      <c r="K16" s="21"/>
      <c r="L16" s="26"/>
      <c r="M16" s="21"/>
      <c r="N16" s="26"/>
      <c r="O16" s="26"/>
      <c r="P16" s="26"/>
      <c r="Q16" s="26"/>
      <c r="R16" s="21"/>
      <c r="S16" s="26"/>
      <c r="T16" s="26"/>
      <c r="U16" s="26"/>
      <c r="V16" s="21"/>
      <c r="W16" s="26"/>
      <c r="X16" s="131"/>
      <c r="Y16" s="139"/>
      <c r="Z16" s="131"/>
      <c r="AA16" s="131"/>
      <c r="AB16" s="139"/>
      <c r="AC16" s="21"/>
      <c r="AD16" s="26"/>
      <c r="AE16" s="26"/>
      <c r="AF16" s="21"/>
      <c r="AG16" s="26"/>
      <c r="AH16" s="26"/>
      <c r="AI16" s="26"/>
      <c r="AJ16" s="181"/>
      <c r="AK16" s="26"/>
      <c r="AL16" s="204"/>
      <c r="AM16" s="212"/>
      <c r="AN16" s="212"/>
      <c r="AO16" s="212"/>
      <c r="AP16" s="212"/>
      <c r="AQ16" s="212"/>
      <c r="AR16" s="21"/>
      <c r="AS16" s="21"/>
      <c r="AT16" s="21"/>
      <c r="AU16" s="26"/>
      <c r="AV16" s="107"/>
      <c r="AW16" s="107"/>
      <c r="AX16" s="234"/>
      <c r="AY16" s="120"/>
      <c r="AZ16" s="54"/>
      <c r="BA16" s="54"/>
      <c r="BB16" s="54"/>
      <c r="BC16" s="21"/>
      <c r="BD16" s="21"/>
      <c r="BE16" s="21"/>
      <c r="BF16" s="26"/>
      <c r="BG16" s="26"/>
      <c r="BH16" s="21"/>
      <c r="BI16" s="26"/>
      <c r="BJ16" s="26"/>
      <c r="BK16" s="26"/>
      <c r="BL16" s="21"/>
      <c r="BM16" s="21"/>
      <c r="BN16" s="21"/>
      <c r="BO16" s="116"/>
      <c r="BP16" s="62"/>
      <c r="BQ16" s="26"/>
      <c r="BR16" s="26"/>
      <c r="BS16" s="26"/>
      <c r="BT16" s="21"/>
      <c r="BU16" s="26"/>
      <c r="BV16" s="230"/>
      <c r="BW16" s="189"/>
      <c r="BX16" s="1"/>
      <c r="BY16" s="1"/>
      <c r="BZ16" s="1"/>
      <c r="CA16" s="102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K16" s="1"/>
      <c r="EL16" s="1"/>
      <c r="EM16" s="1"/>
      <c r="EN16" s="1"/>
      <c r="EO16" s="1"/>
      <c r="EP16" s="1"/>
      <c r="EQ16" s="1"/>
      <c r="ER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I16" s="1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>
      <c r="A17" s="13" t="s">
        <v>0</v>
      </c>
      <c r="B17" s="9">
        <v>76</v>
      </c>
      <c r="C17" s="9">
        <v>6.32</v>
      </c>
      <c r="D17" s="25">
        <v>7.37</v>
      </c>
      <c r="E17" s="25">
        <v>7.38</v>
      </c>
      <c r="F17" s="25">
        <v>7.37</v>
      </c>
      <c r="G17" s="25">
        <v>7.38</v>
      </c>
      <c r="H17" s="20">
        <v>7.43</v>
      </c>
      <c r="I17" s="25">
        <v>7.65</v>
      </c>
      <c r="J17" s="36">
        <v>7.84</v>
      </c>
      <c r="K17" s="20">
        <v>7.93</v>
      </c>
      <c r="L17" s="25">
        <v>8.3000000000000007</v>
      </c>
      <c r="M17" s="20">
        <v>8.4600000000000009</v>
      </c>
      <c r="N17" s="25">
        <v>8.57</v>
      </c>
      <c r="O17" s="25">
        <v>8.6300000000000008</v>
      </c>
      <c r="P17" s="25">
        <v>8.44</v>
      </c>
      <c r="Q17" s="25">
        <v>8.27</v>
      </c>
      <c r="R17" s="20">
        <v>8.07</v>
      </c>
      <c r="S17" s="25">
        <v>7</v>
      </c>
      <c r="T17" s="25">
        <v>6.86</v>
      </c>
      <c r="U17" s="25">
        <v>6.67</v>
      </c>
      <c r="V17" s="20">
        <v>6.6</v>
      </c>
      <c r="W17" s="46">
        <v>7.35</v>
      </c>
      <c r="X17" s="136">
        <v>8.82</v>
      </c>
      <c r="Y17" s="137">
        <v>8.66</v>
      </c>
      <c r="Z17" s="151">
        <v>8.5500000000000007</v>
      </c>
      <c r="AA17" s="152">
        <v>8.4499999999999993</v>
      </c>
      <c r="AB17" s="25">
        <v>8.39</v>
      </c>
      <c r="AC17" s="55">
        <v>8.32</v>
      </c>
      <c r="AD17" s="52">
        <v>8.2899999999999991</v>
      </c>
      <c r="AE17" s="46">
        <v>8.33</v>
      </c>
      <c r="AF17" s="55">
        <v>8.25</v>
      </c>
      <c r="AG17" s="46">
        <v>8.1999999999999993</v>
      </c>
      <c r="AH17" s="52">
        <v>8.14</v>
      </c>
      <c r="AI17" s="52">
        <v>8.08</v>
      </c>
      <c r="AJ17" s="180">
        <v>8.0399999999999991</v>
      </c>
      <c r="AK17" s="55">
        <v>8.02</v>
      </c>
      <c r="AL17" s="205">
        <v>7.39</v>
      </c>
      <c r="AM17" s="199">
        <v>7.3</v>
      </c>
      <c r="AN17" s="199">
        <v>7.3</v>
      </c>
      <c r="AO17" s="199">
        <v>7.15</v>
      </c>
      <c r="AP17" s="199">
        <v>7.1</v>
      </c>
      <c r="AQ17" s="213">
        <v>7.03</v>
      </c>
      <c r="AR17" s="54">
        <f>'Weekly stage data'!K6</f>
        <v>6.85</v>
      </c>
      <c r="AS17" s="54">
        <f>'Weekly stage data'!L6</f>
        <v>6.57</v>
      </c>
      <c r="AT17" s="54">
        <f>'Weekly stage data'!M6</f>
        <v>6.64</v>
      </c>
      <c r="AU17" s="46">
        <f>'Weekly stage data'!N6</f>
        <v>7</v>
      </c>
      <c r="AV17" s="85">
        <f>'Weekly stage data'!O6</f>
        <v>7.15</v>
      </c>
      <c r="AW17" s="107">
        <f>AV37</f>
        <v>0.15000000000000036</v>
      </c>
      <c r="AX17" s="233"/>
      <c r="AY17" s="120"/>
      <c r="AZ17" s="54"/>
      <c r="BA17" s="54"/>
      <c r="BB17" s="54"/>
      <c r="BC17" s="21"/>
      <c r="BD17" s="21"/>
      <c r="BE17" s="21"/>
      <c r="BF17" s="26"/>
      <c r="BG17" s="26"/>
      <c r="BH17" s="21"/>
      <c r="BI17" s="26"/>
      <c r="BJ17" s="26"/>
      <c r="BK17" s="26"/>
      <c r="BL17" s="21"/>
      <c r="BM17" s="21"/>
      <c r="BN17" s="21"/>
      <c r="BO17" s="116"/>
      <c r="BP17" s="62"/>
      <c r="BQ17" s="26"/>
      <c r="BR17" s="26"/>
      <c r="BS17" s="26"/>
      <c r="BT17" s="21"/>
      <c r="BU17" s="26"/>
      <c r="BV17" s="230"/>
      <c r="BW17" s="188">
        <v>260037080303401</v>
      </c>
      <c r="BX17" s="1"/>
      <c r="BY17" s="1"/>
      <c r="BZ17" s="1"/>
      <c r="CA17" s="102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K17" s="1"/>
      <c r="EL17" s="1"/>
      <c r="EM17" s="1"/>
      <c r="EN17" s="1"/>
      <c r="EO17" s="1"/>
      <c r="EP17" s="1"/>
      <c r="EQ17" s="1"/>
      <c r="ER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I17" s="1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>
      <c r="A18" s="13" t="s">
        <v>12</v>
      </c>
      <c r="B18" s="8">
        <v>71</v>
      </c>
      <c r="C18" s="8">
        <v>6.52</v>
      </c>
      <c r="D18" s="25">
        <v>7.58</v>
      </c>
      <c r="E18" s="25">
        <v>7.55</v>
      </c>
      <c r="F18" s="25">
        <v>7.62</v>
      </c>
      <c r="G18" s="25">
        <v>7.67</v>
      </c>
      <c r="H18" s="20">
        <v>7.67</v>
      </c>
      <c r="I18" s="25">
        <v>7.91</v>
      </c>
      <c r="J18" s="36">
        <v>8.01</v>
      </c>
      <c r="K18" s="20">
        <v>7.99</v>
      </c>
      <c r="L18" s="25">
        <v>8.15</v>
      </c>
      <c r="M18" s="20">
        <v>8.2100000000000009</v>
      </c>
      <c r="N18" s="25">
        <v>8.2100000000000009</v>
      </c>
      <c r="O18" s="25">
        <v>8.23</v>
      </c>
      <c r="P18" s="25">
        <v>8.19</v>
      </c>
      <c r="Q18" s="25">
        <v>8.15</v>
      </c>
      <c r="R18" s="20">
        <v>8.1</v>
      </c>
      <c r="S18" s="25">
        <v>7.1</v>
      </c>
      <c r="T18" s="25">
        <v>7.17</v>
      </c>
      <c r="U18" s="25">
        <v>7.03</v>
      </c>
      <c r="V18" s="20">
        <v>7.08</v>
      </c>
      <c r="W18" s="46">
        <v>7.62</v>
      </c>
      <c r="X18" s="136">
        <v>8.31</v>
      </c>
      <c r="Y18" s="137">
        <v>8.23</v>
      </c>
      <c r="Z18" s="20">
        <v>8.19</v>
      </c>
      <c r="AA18" s="130">
        <v>8.14</v>
      </c>
      <c r="AB18" s="25">
        <v>8.08</v>
      </c>
      <c r="AC18" s="55">
        <v>8.0399999999999991</v>
      </c>
      <c r="AD18" s="52">
        <v>8</v>
      </c>
      <c r="AE18" s="46">
        <v>8.0399999999999991</v>
      </c>
      <c r="AF18" s="55">
        <v>7.97</v>
      </c>
      <c r="AG18" s="46">
        <v>7.9</v>
      </c>
      <c r="AH18" s="52">
        <v>7.84</v>
      </c>
      <c r="AI18" s="52">
        <v>7.76</v>
      </c>
      <c r="AJ18" s="180">
        <v>7.7</v>
      </c>
      <c r="AK18" s="52">
        <v>7.63</v>
      </c>
      <c r="AL18" s="203">
        <f>'Weekly stage data'!G4</f>
        <v>7.63</v>
      </c>
      <c r="AM18" s="199">
        <f>'Weekly stage data'!H4</f>
        <v>7.56</v>
      </c>
      <c r="AN18" s="199">
        <f>'Weekly stage data'!I4</f>
        <v>7.48</v>
      </c>
      <c r="AO18" s="199">
        <v>7.38</v>
      </c>
      <c r="AP18" s="199">
        <v>7.36</v>
      </c>
      <c r="AQ18" s="213">
        <v>7.2</v>
      </c>
      <c r="AR18" s="54">
        <f>'Weekly stage data'!K4</f>
        <v>7.02</v>
      </c>
      <c r="AS18" s="54">
        <f>'Weekly stage data'!L4</f>
        <v>6.71</v>
      </c>
      <c r="AT18" s="54">
        <f>'Weekly stage data'!M4</f>
        <v>6.93</v>
      </c>
      <c r="AU18" s="46">
        <f>'Weekly stage data'!N4</f>
        <v>7.02</v>
      </c>
      <c r="AV18" s="85">
        <f>'Weekly stage data'!O4</f>
        <v>7.13</v>
      </c>
      <c r="AW18" s="107">
        <f>AV38</f>
        <v>0.11000000000000032</v>
      </c>
      <c r="AX18" s="233"/>
      <c r="AY18" s="120">
        <f t="shared" ref="AY18:BF18" si="8">AVERAGE(Y17:Y19)</f>
        <v>8.25</v>
      </c>
      <c r="AZ18" s="54">
        <f t="shared" si="8"/>
        <v>8.1733333333333338</v>
      </c>
      <c r="BA18" s="54">
        <f t="shared" si="8"/>
        <v>8.09</v>
      </c>
      <c r="BB18" s="54">
        <f t="shared" si="8"/>
        <v>8.0233333333333334</v>
      </c>
      <c r="BC18" s="21">
        <f t="shared" si="8"/>
        <v>7.96</v>
      </c>
      <c r="BD18" s="21">
        <f t="shared" si="8"/>
        <v>7.9066666666666663</v>
      </c>
      <c r="BE18" s="21">
        <f t="shared" si="8"/>
        <v>7.93</v>
      </c>
      <c r="BF18" s="26">
        <f t="shared" si="8"/>
        <v>7.8599999999999994</v>
      </c>
      <c r="BG18" s="26">
        <f t="shared" ref="BG18:BV18" si="9">AVERAGE(AG17:AG19)</f>
        <v>7.8066666666666675</v>
      </c>
      <c r="BH18" s="21">
        <f t="shared" si="9"/>
        <v>7.7433333333333332</v>
      </c>
      <c r="BI18" s="26">
        <f t="shared" si="9"/>
        <v>7.6733333333333329</v>
      </c>
      <c r="BJ18" s="26">
        <f t="shared" si="9"/>
        <v>7.6166666666666663</v>
      </c>
      <c r="BK18" s="26">
        <f t="shared" si="9"/>
        <v>7.56</v>
      </c>
      <c r="BL18" s="21">
        <f t="shared" si="9"/>
        <v>7.3566666666666665</v>
      </c>
      <c r="BM18" s="21">
        <f t="shared" si="9"/>
        <v>7.2733333333333334</v>
      </c>
      <c r="BN18" s="21">
        <f t="shared" si="9"/>
        <v>7.16</v>
      </c>
      <c r="BO18" s="21">
        <f t="shared" si="9"/>
        <v>6.9666666666666677</v>
      </c>
      <c r="BP18" s="62">
        <f t="shared" si="9"/>
        <v>6.9000000000000012</v>
      </c>
      <c r="BQ18" s="26">
        <f t="shared" si="9"/>
        <v>6.7533333333333339</v>
      </c>
      <c r="BR18" s="26">
        <f t="shared" si="9"/>
        <v>6.55</v>
      </c>
      <c r="BS18" s="26">
        <f t="shared" si="9"/>
        <v>6.2566666666666677</v>
      </c>
      <c r="BT18" s="21">
        <f t="shared" si="9"/>
        <v>6.3933333333333335</v>
      </c>
      <c r="BU18" s="26">
        <f t="shared" si="9"/>
        <v>6.7833333333333341</v>
      </c>
      <c r="BV18" s="230">
        <f t="shared" si="9"/>
        <v>7.03</v>
      </c>
      <c r="BW18" s="188">
        <v>255250080335001</v>
      </c>
      <c r="BX18" s="1"/>
      <c r="BY18" s="1"/>
      <c r="BZ18" s="1"/>
      <c r="CA18" s="102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K18" s="1"/>
      <c r="EL18" s="1"/>
      <c r="EM18" s="1"/>
      <c r="EN18" s="1"/>
      <c r="EO18" s="1"/>
      <c r="EP18" s="1"/>
      <c r="EQ18" s="1"/>
      <c r="ER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I18" s="1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>
      <c r="A19" s="13"/>
      <c r="B19" s="9" t="s">
        <v>14</v>
      </c>
      <c r="C19" s="9">
        <v>6.23</v>
      </c>
      <c r="D19" s="25">
        <v>7.39</v>
      </c>
      <c r="E19" s="25">
        <v>7.28</v>
      </c>
      <c r="F19" s="25">
        <v>7.34</v>
      </c>
      <c r="G19" s="25">
        <v>7.57</v>
      </c>
      <c r="H19" s="20">
        <v>7.57</v>
      </c>
      <c r="I19" s="25">
        <v>7.68</v>
      </c>
      <c r="J19" s="36">
        <v>7.74</v>
      </c>
      <c r="K19" s="20">
        <v>7.75</v>
      </c>
      <c r="L19" s="25">
        <v>7.84</v>
      </c>
      <c r="M19" s="20">
        <v>7.88</v>
      </c>
      <c r="N19" s="25">
        <v>7.89</v>
      </c>
      <c r="O19" s="25">
        <v>7.9</v>
      </c>
      <c r="P19" s="25">
        <v>7.9</v>
      </c>
      <c r="Q19" s="25">
        <v>7.9</v>
      </c>
      <c r="R19" s="20">
        <v>7.91</v>
      </c>
      <c r="S19" s="25">
        <v>6.28</v>
      </c>
      <c r="T19" s="25">
        <v>6.42</v>
      </c>
      <c r="U19" s="25">
        <v>6.24</v>
      </c>
      <c r="V19" s="20">
        <v>6.15</v>
      </c>
      <c r="W19" s="46">
        <v>7.1</v>
      </c>
      <c r="X19" s="136">
        <v>7.95</v>
      </c>
      <c r="Y19" s="137">
        <v>7.86</v>
      </c>
      <c r="Z19" s="20">
        <v>7.78</v>
      </c>
      <c r="AA19" s="130">
        <v>7.68</v>
      </c>
      <c r="AB19" s="25">
        <v>7.6</v>
      </c>
      <c r="AC19" s="55">
        <v>7.52</v>
      </c>
      <c r="AD19" s="52">
        <v>7.43</v>
      </c>
      <c r="AE19" s="46">
        <v>7.42</v>
      </c>
      <c r="AF19" s="55">
        <v>7.36</v>
      </c>
      <c r="AG19" s="46">
        <v>7.32</v>
      </c>
      <c r="AH19" s="52">
        <v>7.25</v>
      </c>
      <c r="AI19" s="52">
        <v>7.18</v>
      </c>
      <c r="AJ19" s="180">
        <v>7.11</v>
      </c>
      <c r="AK19" s="52">
        <v>7.03</v>
      </c>
      <c r="AL19" s="203">
        <f>'Weekly stage data'!G2</f>
        <v>7.05</v>
      </c>
      <c r="AM19" s="199">
        <f>'Weekly stage data'!H2</f>
        <v>6.96</v>
      </c>
      <c r="AN19" s="199">
        <f>'Weekly stage data'!I2</f>
        <v>6.7</v>
      </c>
      <c r="AO19" s="199">
        <v>6.37</v>
      </c>
      <c r="AP19" s="199">
        <v>6.24</v>
      </c>
      <c r="AQ19" s="213">
        <v>6.03</v>
      </c>
      <c r="AR19" s="54">
        <f>'Weekly stage data'!K2</f>
        <v>5.78</v>
      </c>
      <c r="AS19" s="54">
        <f>'Weekly stage data'!L2</f>
        <v>5.49</v>
      </c>
      <c r="AT19" s="54">
        <f>'Weekly stage data'!M2</f>
        <v>5.61</v>
      </c>
      <c r="AU19" s="46">
        <f>'Weekly stage data'!N2</f>
        <v>6.33</v>
      </c>
      <c r="AV19" s="244">
        <f>'Weekly stage data'!O2</f>
        <v>6.81</v>
      </c>
      <c r="AW19" s="107">
        <f>AV39</f>
        <v>0.47999999999999954</v>
      </c>
      <c r="AX19" s="233"/>
      <c r="AY19" s="120"/>
      <c r="AZ19" s="54"/>
      <c r="BA19" s="54"/>
      <c r="BB19" s="54"/>
      <c r="BC19" s="21"/>
      <c r="BD19" s="21"/>
      <c r="BE19" s="21"/>
      <c r="BF19" s="26"/>
      <c r="BG19" s="26"/>
      <c r="BH19" s="21"/>
      <c r="BI19" s="26"/>
      <c r="BJ19" s="26"/>
      <c r="BK19" s="26"/>
      <c r="BL19" s="21"/>
      <c r="BM19" s="21"/>
      <c r="BN19" s="21"/>
      <c r="BO19" s="116"/>
      <c r="BP19" s="62"/>
      <c r="BQ19" s="26"/>
      <c r="BR19" s="26"/>
      <c r="BS19" s="26"/>
      <c r="BT19" s="21"/>
      <c r="BU19" s="26"/>
      <c r="BV19" s="230"/>
      <c r="BW19" s="188">
        <v>254754080344300</v>
      </c>
      <c r="BX19" s="1"/>
      <c r="BY19" s="1"/>
      <c r="BZ19" s="1"/>
      <c r="CA19" s="102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K19" s="1"/>
      <c r="EL19" s="1"/>
      <c r="EM19" s="1"/>
      <c r="EN19" s="1"/>
      <c r="EO19" s="1"/>
      <c r="EP19" s="1"/>
      <c r="EQ19" s="1"/>
      <c r="ER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I19" s="1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>
      <c r="A20" s="13"/>
      <c r="B20" s="9"/>
      <c r="C20" s="9"/>
      <c r="D20" s="25"/>
      <c r="E20" s="25"/>
      <c r="F20" s="25"/>
      <c r="G20" s="25"/>
      <c r="H20" s="20"/>
      <c r="I20" s="25"/>
      <c r="J20" s="36"/>
      <c r="K20" s="20"/>
      <c r="L20" s="25"/>
      <c r="M20" s="20"/>
      <c r="N20" s="25"/>
      <c r="O20" s="25"/>
      <c r="P20" s="25"/>
      <c r="Q20" s="25"/>
      <c r="R20" s="20"/>
      <c r="S20" s="52"/>
      <c r="T20" s="52"/>
      <c r="U20" s="52"/>
      <c r="V20" s="55"/>
      <c r="W20" s="46"/>
      <c r="X20" s="132"/>
      <c r="Y20" s="140"/>
      <c r="Z20" s="132"/>
      <c r="AA20" s="132"/>
      <c r="AB20" s="140"/>
      <c r="AC20" s="54"/>
      <c r="AD20" s="46"/>
      <c r="AE20" s="46"/>
      <c r="AF20" s="54"/>
      <c r="AG20" s="46"/>
      <c r="AH20" s="46"/>
      <c r="AI20" s="46"/>
      <c r="AJ20" s="182"/>
      <c r="AK20" s="46"/>
      <c r="AL20" s="206"/>
      <c r="AM20" s="213"/>
      <c r="AN20" s="213"/>
      <c r="AO20" s="213"/>
      <c r="AP20" s="213"/>
      <c r="AQ20" s="213"/>
      <c r="AR20" s="54"/>
      <c r="AS20" s="54"/>
      <c r="AT20" s="54"/>
      <c r="AU20" s="46"/>
      <c r="AV20" s="85"/>
      <c r="AW20" s="107"/>
      <c r="AX20" s="233"/>
      <c r="AY20" s="120"/>
      <c r="AZ20" s="54"/>
      <c r="BA20" s="54"/>
      <c r="BB20" s="54"/>
      <c r="BC20" s="21"/>
      <c r="BD20" s="21"/>
      <c r="BE20" s="21"/>
      <c r="BF20" s="26"/>
      <c r="BG20" s="26"/>
      <c r="BH20" s="21"/>
      <c r="BI20" s="26"/>
      <c r="BJ20" s="26"/>
      <c r="BK20" s="26"/>
      <c r="BL20" s="21"/>
      <c r="BM20" s="21"/>
      <c r="BN20" s="21"/>
      <c r="BO20" s="116"/>
      <c r="BP20" s="62"/>
      <c r="BQ20" s="26"/>
      <c r="BR20" s="26"/>
      <c r="BS20" s="26"/>
      <c r="BT20" s="21"/>
      <c r="BU20" s="26"/>
      <c r="BV20" s="230"/>
      <c r="BW20" s="189"/>
      <c r="BX20" s="1"/>
      <c r="BY20" s="1"/>
      <c r="BZ20" s="1"/>
      <c r="CA20" s="102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K20" s="1"/>
      <c r="EL20" s="1"/>
      <c r="EM20" s="1"/>
      <c r="EN20" s="1"/>
      <c r="EO20" s="1"/>
      <c r="EP20" s="1"/>
      <c r="EQ20" s="1"/>
      <c r="ER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I20" s="1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16.5" thickBot="1">
      <c r="A21" s="14" t="s">
        <v>2</v>
      </c>
      <c r="B21" s="10" t="s">
        <v>3</v>
      </c>
      <c r="C21" s="10">
        <v>5.62</v>
      </c>
      <c r="D21" s="25">
        <v>6.75</v>
      </c>
      <c r="E21" s="25">
        <v>6.65</v>
      </c>
      <c r="F21" s="25">
        <v>6.73</v>
      </c>
      <c r="G21" s="25">
        <v>6.97</v>
      </c>
      <c r="H21" s="20">
        <v>6.95</v>
      </c>
      <c r="I21" s="25">
        <v>7</v>
      </c>
      <c r="J21" s="38">
        <v>7.09</v>
      </c>
      <c r="K21" s="20">
        <v>7.01</v>
      </c>
      <c r="L21" s="25">
        <v>6.98</v>
      </c>
      <c r="M21" s="20">
        <v>6.98</v>
      </c>
      <c r="N21" s="25">
        <v>7.1</v>
      </c>
      <c r="O21" s="25">
        <v>7.15</v>
      </c>
      <c r="P21" s="25">
        <v>7.18</v>
      </c>
      <c r="Q21" s="25">
        <v>7.23</v>
      </c>
      <c r="R21" s="20">
        <v>7.24</v>
      </c>
      <c r="S21" s="25">
        <v>5.0599999999999996</v>
      </c>
      <c r="T21" s="25">
        <v>5.92</v>
      </c>
      <c r="U21" s="25">
        <v>5.65</v>
      </c>
      <c r="V21" s="20">
        <v>5.47</v>
      </c>
      <c r="W21" s="46">
        <v>6.16</v>
      </c>
      <c r="X21" s="54" t="s">
        <v>73</v>
      </c>
      <c r="Y21" s="46">
        <v>6.94</v>
      </c>
      <c r="Z21" s="20">
        <v>6.85</v>
      </c>
      <c r="AA21" s="130">
        <v>6.76</v>
      </c>
      <c r="AB21" s="25">
        <v>6.67</v>
      </c>
      <c r="AC21" s="55">
        <v>6.57</v>
      </c>
      <c r="AD21" s="52">
        <v>6.47</v>
      </c>
      <c r="AE21" s="46">
        <v>6.4</v>
      </c>
      <c r="AF21" s="55">
        <v>6.33</v>
      </c>
      <c r="AG21" s="46">
        <v>6.31</v>
      </c>
      <c r="AH21" s="52">
        <v>6.25</v>
      </c>
      <c r="AI21" s="52">
        <v>6.18</v>
      </c>
      <c r="AJ21" s="183">
        <v>6.07</v>
      </c>
      <c r="AK21" s="52">
        <v>5.9</v>
      </c>
      <c r="AL21" s="207">
        <f>'Weekly stage data'!G1</f>
        <v>5.72</v>
      </c>
      <c r="AM21" s="199">
        <f>'Weekly stage data'!H1</f>
        <v>5.46</v>
      </c>
      <c r="AN21" s="199">
        <f>'Weekly stage data'!I1</f>
        <v>5.13</v>
      </c>
      <c r="AO21" s="199">
        <v>4.82</v>
      </c>
      <c r="AP21" s="199">
        <v>4.71</v>
      </c>
      <c r="AQ21" s="213">
        <v>4.68</v>
      </c>
      <c r="AR21" s="54">
        <f>'Weekly stage data'!K1</f>
        <v>4.66</v>
      </c>
      <c r="AS21" s="54">
        <f>'Weekly stage data'!L1</f>
        <v>4.6500000000000004</v>
      </c>
      <c r="AT21" s="54">
        <f>'Weekly stage data'!M1</f>
        <v>5.08</v>
      </c>
      <c r="AU21" s="46">
        <f>'Weekly stage data'!N1</f>
        <v>5.42</v>
      </c>
      <c r="AV21" s="209">
        <f>'Weekly stage data'!O1</f>
        <v>5.98</v>
      </c>
      <c r="AW21" s="107">
        <f>AV41</f>
        <v>0.5600000000000005</v>
      </c>
      <c r="AX21" s="233"/>
      <c r="AY21" s="120">
        <f t="shared" ref="AY21:BF21" si="10">Y21</f>
        <v>6.94</v>
      </c>
      <c r="AZ21" s="54">
        <f t="shared" si="10"/>
        <v>6.85</v>
      </c>
      <c r="BA21" s="54">
        <f t="shared" si="10"/>
        <v>6.76</v>
      </c>
      <c r="BB21" s="54">
        <f t="shared" si="10"/>
        <v>6.67</v>
      </c>
      <c r="BC21" s="21">
        <f t="shared" si="10"/>
        <v>6.57</v>
      </c>
      <c r="BD21" s="21">
        <f t="shared" si="10"/>
        <v>6.47</v>
      </c>
      <c r="BE21" s="21">
        <f t="shared" si="10"/>
        <v>6.4</v>
      </c>
      <c r="BF21" s="26">
        <f t="shared" si="10"/>
        <v>6.33</v>
      </c>
      <c r="BG21" s="26">
        <f t="shared" ref="BG21:BV21" si="11">AG21</f>
        <v>6.31</v>
      </c>
      <c r="BH21" s="21">
        <f t="shared" si="11"/>
        <v>6.25</v>
      </c>
      <c r="BI21" s="26">
        <f t="shared" si="11"/>
        <v>6.18</v>
      </c>
      <c r="BJ21" s="26">
        <f t="shared" si="11"/>
        <v>6.07</v>
      </c>
      <c r="BK21" s="26">
        <f t="shared" si="11"/>
        <v>5.9</v>
      </c>
      <c r="BL21" s="21">
        <f t="shared" si="11"/>
        <v>5.72</v>
      </c>
      <c r="BM21" s="21">
        <f t="shared" si="11"/>
        <v>5.46</v>
      </c>
      <c r="BN21" s="121">
        <f t="shared" si="11"/>
        <v>5.13</v>
      </c>
      <c r="BO21" s="121">
        <f t="shared" si="11"/>
        <v>4.82</v>
      </c>
      <c r="BP21" s="223">
        <f t="shared" si="11"/>
        <v>4.71</v>
      </c>
      <c r="BQ21" s="26">
        <f t="shared" si="11"/>
        <v>4.68</v>
      </c>
      <c r="BR21" s="26">
        <f t="shared" si="11"/>
        <v>4.66</v>
      </c>
      <c r="BS21" s="26">
        <f t="shared" si="11"/>
        <v>4.6500000000000004</v>
      </c>
      <c r="BT21" s="21">
        <f t="shared" si="11"/>
        <v>5.08</v>
      </c>
      <c r="BU21" s="26">
        <f t="shared" si="11"/>
        <v>5.42</v>
      </c>
      <c r="BV21" s="236">
        <f t="shared" si="11"/>
        <v>5.98</v>
      </c>
      <c r="BW21" s="188">
        <v>254315080331500</v>
      </c>
      <c r="BX21" s="1"/>
      <c r="BY21" s="1"/>
      <c r="BZ21" s="1"/>
      <c r="CA21" s="102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K21" s="1"/>
      <c r="EL21" s="1"/>
      <c r="EM21" s="1"/>
      <c r="EN21" s="1"/>
      <c r="EO21" s="1"/>
      <c r="EP21" s="1"/>
      <c r="EQ21" s="1"/>
      <c r="ER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I21" s="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74.25" customHeight="1" thickBot="1">
      <c r="A22" s="2"/>
      <c r="B22" s="2"/>
      <c r="C22" s="4"/>
      <c r="D22" s="23" t="s">
        <v>18</v>
      </c>
      <c r="E22" s="34" t="s">
        <v>20</v>
      </c>
      <c r="F22" s="24" t="s">
        <v>23</v>
      </c>
      <c r="G22" s="23" t="s">
        <v>27</v>
      </c>
      <c r="H22" s="23" t="s">
        <v>29</v>
      </c>
      <c r="I22" s="24" t="s">
        <v>32</v>
      </c>
      <c r="J22" s="35" t="s">
        <v>35</v>
      </c>
      <c r="K22" s="23" t="s">
        <v>38</v>
      </c>
      <c r="L22" s="24" t="s">
        <v>41</v>
      </c>
      <c r="M22" s="23" t="s">
        <v>44</v>
      </c>
      <c r="N22" s="24" t="s">
        <v>46</v>
      </c>
      <c r="O22" s="24" t="s">
        <v>50</v>
      </c>
      <c r="P22" s="24" t="s">
        <v>53</v>
      </c>
      <c r="Q22" s="24" t="s">
        <v>56</v>
      </c>
      <c r="R22" s="23" t="s">
        <v>59</v>
      </c>
      <c r="S22" s="24" t="s">
        <v>62</v>
      </c>
      <c r="T22" s="24" t="s">
        <v>65</v>
      </c>
      <c r="U22" s="24" t="s">
        <v>68</v>
      </c>
      <c r="V22" s="23" t="s">
        <v>71</v>
      </c>
      <c r="W22" s="24" t="s">
        <v>95</v>
      </c>
      <c r="X22" s="60" t="s">
        <v>108</v>
      </c>
      <c r="Y22" s="63" t="s">
        <v>115</v>
      </c>
      <c r="Z22" s="60" t="s">
        <v>116</v>
      </c>
      <c r="AA22" s="60" t="s">
        <v>125</v>
      </c>
      <c r="AB22" s="63" t="s">
        <v>128</v>
      </c>
      <c r="AC22" s="60" t="s">
        <v>141</v>
      </c>
      <c r="AD22" s="163" t="s">
        <v>152</v>
      </c>
      <c r="AE22" s="63" t="s">
        <v>151</v>
      </c>
      <c r="AF22" s="60" t="s">
        <v>155</v>
      </c>
      <c r="AG22" s="163" t="s">
        <v>167</v>
      </c>
      <c r="AH22" s="63" t="s">
        <v>171</v>
      </c>
      <c r="AI22" s="63" t="s">
        <v>174</v>
      </c>
      <c r="AJ22" s="177" t="s">
        <v>180</v>
      </c>
      <c r="AK22" s="187" t="s">
        <v>187</v>
      </c>
      <c r="AL22" s="240" t="s">
        <v>196</v>
      </c>
      <c r="AM22" s="211" t="s">
        <v>202</v>
      </c>
      <c r="AN22" s="211" t="s">
        <v>208</v>
      </c>
      <c r="AO22" s="211" t="s">
        <v>215</v>
      </c>
      <c r="AP22" s="211" t="s">
        <v>221</v>
      </c>
      <c r="AQ22" s="211" t="s">
        <v>228</v>
      </c>
      <c r="AR22" s="60" t="s">
        <v>234</v>
      </c>
      <c r="AS22" s="211" t="s">
        <v>240</v>
      </c>
      <c r="AT22" s="211" t="s">
        <v>246</v>
      </c>
      <c r="AU22" s="63" t="s">
        <v>253</v>
      </c>
      <c r="AV22" s="198" t="s">
        <v>259</v>
      </c>
      <c r="AW22" s="141" t="s">
        <v>264</v>
      </c>
      <c r="AX22" s="208"/>
      <c r="AY22" s="23" t="s">
        <v>132</v>
      </c>
      <c r="AZ22" s="23" t="s">
        <v>110</v>
      </c>
      <c r="BA22" s="23" t="s">
        <v>121</v>
      </c>
      <c r="BB22" s="23" t="s">
        <v>130</v>
      </c>
      <c r="BC22" s="23" t="s">
        <v>137</v>
      </c>
      <c r="BD22" s="23" t="s">
        <v>143</v>
      </c>
      <c r="BE22" s="23" t="s">
        <v>148</v>
      </c>
      <c r="BF22" s="24" t="s">
        <v>158</v>
      </c>
      <c r="BG22" s="24" t="s">
        <v>164</v>
      </c>
      <c r="BH22" s="23" t="s">
        <v>169</v>
      </c>
      <c r="BI22" s="24" t="s">
        <v>177</v>
      </c>
      <c r="BJ22" s="24" t="s">
        <v>183</v>
      </c>
      <c r="BK22" s="24" t="s">
        <v>190</v>
      </c>
      <c r="BL22" s="23" t="s">
        <v>193</v>
      </c>
      <c r="BM22" s="23" t="s">
        <v>206</v>
      </c>
      <c r="BN22" s="23" t="s">
        <v>211</v>
      </c>
      <c r="BO22" s="23" t="s">
        <v>218</v>
      </c>
      <c r="BP22" s="24" t="s">
        <v>224</v>
      </c>
      <c r="BQ22" s="24" t="s">
        <v>231</v>
      </c>
      <c r="BR22" s="24" t="s">
        <v>237</v>
      </c>
      <c r="BS22" s="24" t="s">
        <v>243</v>
      </c>
      <c r="BT22" s="23" t="s">
        <v>248</v>
      </c>
      <c r="BU22" s="24" t="s">
        <v>255</v>
      </c>
      <c r="BV22" s="97" t="s">
        <v>262</v>
      </c>
      <c r="BW22" s="22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K22" s="1"/>
      <c r="EL22" s="1"/>
      <c r="EM22" s="1"/>
      <c r="EN22" s="1"/>
      <c r="EO22" s="1"/>
      <c r="EP22" s="1"/>
      <c r="EQ22" s="1"/>
      <c r="ER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I22" s="1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>
      <c r="A23" s="3"/>
      <c r="B23" s="15" t="s">
        <v>5</v>
      </c>
      <c r="C23" s="48" t="s">
        <v>6</v>
      </c>
      <c r="D23" s="47"/>
      <c r="E23" s="33">
        <f t="shared" ref="E23:R23" si="12">E3-D3</f>
        <v>-7.0000000000000284E-2</v>
      </c>
      <c r="F23" s="30">
        <f t="shared" si="12"/>
        <v>3.0000000000001137E-2</v>
      </c>
      <c r="G23" s="27">
        <f t="shared" si="12"/>
        <v>9.9999999999980105E-3</v>
      </c>
      <c r="H23" s="27">
        <f t="shared" si="12"/>
        <v>0.17000000000000171</v>
      </c>
      <c r="I23" s="30">
        <f t="shared" si="12"/>
        <v>0.71999999999999886</v>
      </c>
      <c r="J23" s="39">
        <f t="shared" si="12"/>
        <v>-8.9999999999999858E-2</v>
      </c>
      <c r="K23" s="27">
        <f t="shared" si="12"/>
        <v>-7.0000000000000284E-2</v>
      </c>
      <c r="L23" s="30">
        <f t="shared" si="12"/>
        <v>8.9999999999999858E-2</v>
      </c>
      <c r="M23" s="27">
        <f t="shared" si="12"/>
        <v>-7.9999999999998295E-2</v>
      </c>
      <c r="N23" s="30">
        <f t="shared" si="12"/>
        <v>-0.11000000000000298</v>
      </c>
      <c r="O23" s="30">
        <f t="shared" si="12"/>
        <v>-7.9999999999998295E-2</v>
      </c>
      <c r="P23" s="30">
        <f t="shared" si="12"/>
        <v>-0.10999999999999943</v>
      </c>
      <c r="Q23" s="30">
        <f t="shared" si="12"/>
        <v>-6.0000000000002274E-2</v>
      </c>
      <c r="R23" s="27">
        <f t="shared" si="12"/>
        <v>0.13000000000000256</v>
      </c>
      <c r="S23" s="30" t="e">
        <f>S3-#REF!</f>
        <v>#REF!</v>
      </c>
      <c r="T23" s="30">
        <f t="shared" ref="T23:V25" si="13">T3-S3</f>
        <v>-8.9999999999999858E-2</v>
      </c>
      <c r="U23" s="30">
        <f t="shared" si="13"/>
        <v>-0.17999999999999972</v>
      </c>
      <c r="V23" s="27">
        <f t="shared" si="13"/>
        <v>0.30999999999999872</v>
      </c>
      <c r="W23" s="30" t="e">
        <f>(W3-#REF!)/3</f>
        <v>#REF!</v>
      </c>
      <c r="X23" s="27"/>
      <c r="Y23" s="30">
        <f t="shared" ref="Y23:AA25" si="14">Y3-X3</f>
        <v>-5.0000000000000711E-2</v>
      </c>
      <c r="Z23" s="27">
        <f t="shared" si="14"/>
        <v>-3.9999999999999147E-2</v>
      </c>
      <c r="AA23" s="27">
        <f t="shared" si="14"/>
        <v>-7.0000000000000284E-2</v>
      </c>
      <c r="AB23" s="30">
        <f t="shared" ref="AB23:AF25" si="15">AB3-AA3</f>
        <v>-5.9999999999998721E-2</v>
      </c>
      <c r="AC23" s="27">
        <f t="shared" si="15"/>
        <v>-6.0000000000002274E-2</v>
      </c>
      <c r="AD23" s="33">
        <f t="shared" si="15"/>
        <v>-7.9999999999998295E-2</v>
      </c>
      <c r="AE23" s="30">
        <f t="shared" si="15"/>
        <v>-1.9999999999999574E-2</v>
      </c>
      <c r="AF23" s="27">
        <f t="shared" si="15"/>
        <v>-0.10000000000000142</v>
      </c>
      <c r="AG23" s="33">
        <f t="shared" ref="AD23:AP25" si="16">AG3-AF3</f>
        <v>-7.0000000000000284E-2</v>
      </c>
      <c r="AH23" s="30">
        <f t="shared" si="16"/>
        <v>-7.9999999999998295E-2</v>
      </c>
      <c r="AI23" s="30">
        <f t="shared" si="16"/>
        <v>-8.9999999999999858E-2</v>
      </c>
      <c r="AJ23" s="178">
        <f t="shared" si="16"/>
        <v>-7.0000000000000284E-2</v>
      </c>
      <c r="AK23" s="178">
        <f t="shared" si="16"/>
        <v>-8.0000000000001847E-2</v>
      </c>
      <c r="AL23" s="241">
        <f t="shared" si="16"/>
        <v>0.14000000000000057</v>
      </c>
      <c r="AM23" s="242">
        <f t="shared" si="16"/>
        <v>-8.9999999999999858E-2</v>
      </c>
      <c r="AN23" s="242">
        <f t="shared" si="16"/>
        <v>-9.9999999999999645E-2</v>
      </c>
      <c r="AO23" s="212" t="s">
        <v>102</v>
      </c>
      <c r="AP23" s="242">
        <f t="shared" si="16"/>
        <v>2.9999999999999361E-2</v>
      </c>
      <c r="AQ23" s="242">
        <f t="shared" ref="AQ23:AR25" si="17">AQ3-AP3</f>
        <v>-0.13999999999999879</v>
      </c>
      <c r="AR23" s="242">
        <f t="shared" si="17"/>
        <v>-0.14000000000000057</v>
      </c>
      <c r="AS23" s="242">
        <f t="shared" ref="AS23:AT25" si="18">AS3-AR3</f>
        <v>-0.16999999999999993</v>
      </c>
      <c r="AT23" s="242">
        <f t="shared" si="18"/>
        <v>0.25999999999999979</v>
      </c>
      <c r="AU23" s="243">
        <f t="shared" ref="AU23:AV25" si="19">AU3-AT3</f>
        <v>0.39000000000000057</v>
      </c>
      <c r="AV23" s="200">
        <f t="shared" si="19"/>
        <v>7.0000000000000284E-2</v>
      </c>
      <c r="AW23" s="166" t="s">
        <v>161</v>
      </c>
      <c r="AX23" s="215"/>
      <c r="AY23" s="21"/>
      <c r="AZ23" s="21"/>
      <c r="BA23" s="21"/>
      <c r="BB23" s="21"/>
      <c r="BC23" s="21"/>
      <c r="BD23" s="162"/>
      <c r="BE23" s="162"/>
      <c r="BF23" s="162"/>
      <c r="BG23" s="26"/>
      <c r="BH23" s="21"/>
      <c r="BI23" s="26"/>
      <c r="BJ23" s="26"/>
      <c r="BK23" s="26"/>
      <c r="BL23" s="21"/>
      <c r="BM23" s="21"/>
      <c r="BN23" s="21"/>
      <c r="BO23" s="116"/>
      <c r="BP23" s="26"/>
      <c r="BQ23" s="26"/>
      <c r="BR23" s="37"/>
      <c r="BS23" s="26"/>
      <c r="BT23" s="21"/>
      <c r="BU23" s="26"/>
      <c r="BV23" s="98"/>
      <c r="BW23" s="22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K23" s="1"/>
      <c r="EL23" s="1"/>
      <c r="EM23" s="1"/>
      <c r="EN23" s="1"/>
      <c r="EO23" s="1"/>
      <c r="EP23" s="1"/>
      <c r="EQ23" s="1"/>
      <c r="ER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I23" s="1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>
      <c r="A24" s="3"/>
      <c r="B24" s="16" t="s">
        <v>12</v>
      </c>
      <c r="C24" s="49" t="s">
        <v>8</v>
      </c>
      <c r="D24" s="47"/>
      <c r="E24" s="33">
        <f t="shared" ref="E24:R24" si="20">E4-D4</f>
        <v>-6.0000000000002274E-2</v>
      </c>
      <c r="F24" s="30">
        <f t="shared" si="20"/>
        <v>1.9999999999999574E-2</v>
      </c>
      <c r="G24" s="27">
        <f t="shared" si="20"/>
        <v>-1.9999999999999574E-2</v>
      </c>
      <c r="H24" s="27">
        <f t="shared" si="20"/>
        <v>0.41000000000000014</v>
      </c>
      <c r="I24" s="30">
        <f t="shared" si="20"/>
        <v>0.37000000000000099</v>
      </c>
      <c r="J24" s="39">
        <f t="shared" si="20"/>
        <v>-0.17999999999999972</v>
      </c>
      <c r="K24" s="27">
        <f t="shared" si="20"/>
        <v>7.9999999999998295E-2</v>
      </c>
      <c r="L24" s="30">
        <f t="shared" si="20"/>
        <v>0.11000000000000298</v>
      </c>
      <c r="M24" s="27">
        <f t="shared" si="20"/>
        <v>-7.0000000000000284E-2</v>
      </c>
      <c r="N24" s="30">
        <f t="shared" si="20"/>
        <v>-7.0000000000000284E-2</v>
      </c>
      <c r="O24" s="30">
        <f t="shared" si="20"/>
        <v>0</v>
      </c>
      <c r="P24" s="30">
        <f t="shared" si="20"/>
        <v>-0.2900000000000027</v>
      </c>
      <c r="Q24" s="30">
        <f t="shared" si="20"/>
        <v>-0.10999999999999943</v>
      </c>
      <c r="R24" s="27">
        <f t="shared" si="20"/>
        <v>0.13000000000000256</v>
      </c>
      <c r="S24" s="30" t="e">
        <f>S4-#REF!</f>
        <v>#REF!</v>
      </c>
      <c r="T24" s="30">
        <f t="shared" si="13"/>
        <v>-9.9999999999999645E-2</v>
      </c>
      <c r="U24" s="30">
        <f t="shared" si="13"/>
        <v>-0.16000000000000014</v>
      </c>
      <c r="V24" s="27">
        <f t="shared" si="13"/>
        <v>0.25</v>
      </c>
      <c r="W24" s="30" t="e">
        <f>(W4-#REF!)/3</f>
        <v>#REF!</v>
      </c>
      <c r="X24" s="27"/>
      <c r="Y24" s="30">
        <f t="shared" si="14"/>
        <v>-7.0000000000000284E-2</v>
      </c>
      <c r="Z24" s="27">
        <f t="shared" si="14"/>
        <v>-3.9999999999999147E-2</v>
      </c>
      <c r="AA24" s="27">
        <f t="shared" si="14"/>
        <v>-7.0000000000000284E-2</v>
      </c>
      <c r="AB24" s="30">
        <f t="shared" si="15"/>
        <v>-7.0000000000000284E-2</v>
      </c>
      <c r="AC24" s="27">
        <f t="shared" si="15"/>
        <v>-7.9999999999998295E-2</v>
      </c>
      <c r="AD24" s="33">
        <f t="shared" si="16"/>
        <v>-8.0000000000001847E-2</v>
      </c>
      <c r="AE24" s="30">
        <f t="shared" si="16"/>
        <v>-9.9999999999997868E-2</v>
      </c>
      <c r="AF24" s="27">
        <f t="shared" si="16"/>
        <v>-6.0000000000002274E-2</v>
      </c>
      <c r="AG24" s="33">
        <f t="shared" si="16"/>
        <v>-6.9999999999996732E-2</v>
      </c>
      <c r="AH24" s="30">
        <f t="shared" si="16"/>
        <v>-8.9999999999999858E-2</v>
      </c>
      <c r="AI24" s="30">
        <f t="shared" si="16"/>
        <v>-9.0000000000003411E-2</v>
      </c>
      <c r="AJ24" s="178">
        <f t="shared" si="16"/>
        <v>-8.9999999999998082E-2</v>
      </c>
      <c r="AK24" s="178">
        <f t="shared" si="16"/>
        <v>-8.9999999999999858E-2</v>
      </c>
      <c r="AL24" s="241">
        <f t="shared" si="16"/>
        <v>0.15999999999999837</v>
      </c>
      <c r="AM24" s="242">
        <f t="shared" si="16"/>
        <v>0</v>
      </c>
      <c r="AN24" s="212" t="s">
        <v>213</v>
      </c>
      <c r="AO24" s="212" t="s">
        <v>102</v>
      </c>
      <c r="AP24" s="242">
        <f t="shared" si="16"/>
        <v>3.9999999999999147E-2</v>
      </c>
      <c r="AQ24" s="242">
        <f t="shared" si="17"/>
        <v>-8.9999999999999858E-2</v>
      </c>
      <c r="AR24" s="242">
        <f t="shared" si="17"/>
        <v>-0.14000000000000057</v>
      </c>
      <c r="AS24" s="242">
        <f t="shared" si="18"/>
        <v>-0.16000000000000014</v>
      </c>
      <c r="AT24" s="242">
        <f t="shared" si="18"/>
        <v>0.18000000000000149</v>
      </c>
      <c r="AU24" s="243">
        <f t="shared" si="19"/>
        <v>0.33999999999999986</v>
      </c>
      <c r="AV24" s="200">
        <f t="shared" si="19"/>
        <v>0.13999999999999879</v>
      </c>
      <c r="AW24" s="166" t="s">
        <v>161</v>
      </c>
      <c r="AX24" s="215"/>
      <c r="AY24" s="21">
        <f t="shared" ref="AY24:BF24" si="21">AVERAGE(Y23:Y25)</f>
        <v>-6.0000000000001087E-2</v>
      </c>
      <c r="AZ24" s="21">
        <f t="shared" si="21"/>
        <v>-3.9999999999999147E-2</v>
      </c>
      <c r="BA24" s="21">
        <f t="shared" si="21"/>
        <v>-7.3333333333332959E-2</v>
      </c>
      <c r="BB24" s="21">
        <f t="shared" si="21"/>
        <v>-7.0000000000000284E-2</v>
      </c>
      <c r="BC24" s="21">
        <f t="shared" si="21"/>
        <v>-7.3333333333332959E-2</v>
      </c>
      <c r="BD24" s="21">
        <f t="shared" si="21"/>
        <v>-0.10000000000000024</v>
      </c>
      <c r="BE24" s="21">
        <f t="shared" si="21"/>
        <v>-6.3333333333332575E-2</v>
      </c>
      <c r="BF24" s="26">
        <f t="shared" si="21"/>
        <v>-9.3333333333334892E-2</v>
      </c>
      <c r="BG24" s="171">
        <f t="shared" ref="BG24:BV24" si="22">AVERAGE(AG23:AG25)</f>
        <v>-7.666666666666562E-2</v>
      </c>
      <c r="BH24" s="173">
        <f t="shared" si="22"/>
        <v>-0.10333333333333232</v>
      </c>
      <c r="BI24" s="173">
        <f t="shared" si="22"/>
        <v>-0.11333333333333447</v>
      </c>
      <c r="BJ24" s="173">
        <f t="shared" si="22"/>
        <v>-0.12999999999999959</v>
      </c>
      <c r="BK24" s="173">
        <f t="shared" si="22"/>
        <v>-0.12333333333333367</v>
      </c>
      <c r="BL24" s="127">
        <f t="shared" si="22"/>
        <v>0.16999999999999935</v>
      </c>
      <c r="BM24" s="173">
        <f t="shared" si="22"/>
        <v>-8.3333333333333329E-2</v>
      </c>
      <c r="BN24" s="173">
        <f t="shared" si="22"/>
        <v>-0.11499999999999932</v>
      </c>
      <c r="BO24" s="173">
        <f t="shared" si="22"/>
        <v>-0.16000000000000014</v>
      </c>
      <c r="BP24" s="173">
        <f t="shared" si="22"/>
        <v>5.9999999999999311E-2</v>
      </c>
      <c r="BQ24" s="127">
        <f t="shared" si="22"/>
        <v>-0.16666666666666607</v>
      </c>
      <c r="BR24" s="124">
        <f t="shared" si="22"/>
        <v>-0.18333333333333357</v>
      </c>
      <c r="BS24" s="124">
        <f t="shared" si="22"/>
        <v>-0.19333333333333336</v>
      </c>
      <c r="BT24" s="174">
        <f t="shared" si="22"/>
        <v>0.32000000000000028</v>
      </c>
      <c r="BU24" s="172">
        <f t="shared" si="22"/>
        <v>0.41000000000000014</v>
      </c>
      <c r="BV24" s="226">
        <f t="shared" si="22"/>
        <v>0.22666666666666657</v>
      </c>
      <c r="BW24" s="22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K24" s="1"/>
      <c r="EL24" s="1"/>
      <c r="EM24" s="1"/>
      <c r="EN24" s="1"/>
      <c r="EO24" s="1"/>
      <c r="EP24" s="1"/>
      <c r="EQ24" s="1"/>
      <c r="ER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I24" s="1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>
      <c r="A25" s="3"/>
      <c r="B25" s="16"/>
      <c r="C25" s="50" t="s">
        <v>7</v>
      </c>
      <c r="D25" s="47"/>
      <c r="E25" s="33">
        <f t="shared" ref="E25:R25" si="23">E5-D5</f>
        <v>-0.14000000000000057</v>
      </c>
      <c r="F25" s="30">
        <f t="shared" si="23"/>
        <v>-2.9999999999997584E-2</v>
      </c>
      <c r="G25" s="27">
        <f t="shared" si="23"/>
        <v>0.14999999999999858</v>
      </c>
      <c r="H25" s="27">
        <f t="shared" si="23"/>
        <v>0.44000000000000128</v>
      </c>
      <c r="I25" s="30">
        <f t="shared" si="23"/>
        <v>0.23999999999999844</v>
      </c>
      <c r="J25" s="39">
        <f t="shared" si="23"/>
        <v>-0.17999999999999972</v>
      </c>
      <c r="K25" s="27">
        <f t="shared" si="23"/>
        <v>8.0000000000001847E-2</v>
      </c>
      <c r="L25" s="30">
        <f t="shared" si="23"/>
        <v>0.10999999999999943</v>
      </c>
      <c r="M25" s="27">
        <f t="shared" si="23"/>
        <v>-8.9999999999999858E-2</v>
      </c>
      <c r="N25" s="30">
        <f t="shared" si="23"/>
        <v>-8.9999999999999858E-2</v>
      </c>
      <c r="O25" s="30">
        <f t="shared" si="23"/>
        <v>-0.16000000000000014</v>
      </c>
      <c r="P25" s="30">
        <f t="shared" si="23"/>
        <v>-0.13000000000000256</v>
      </c>
      <c r="Q25" s="30">
        <f t="shared" si="23"/>
        <v>-0.13999999999999702</v>
      </c>
      <c r="R25" s="27">
        <f t="shared" si="23"/>
        <v>0.12999999999999901</v>
      </c>
      <c r="S25" s="30" t="e">
        <f>S5-#REF!</f>
        <v>#REF!</v>
      </c>
      <c r="T25" s="30">
        <f t="shared" si="13"/>
        <v>-4.0000000000000924E-2</v>
      </c>
      <c r="U25" s="30">
        <f t="shared" si="13"/>
        <v>-1.9999999999999574E-2</v>
      </c>
      <c r="V25" s="27">
        <f t="shared" si="13"/>
        <v>0.16999999999999993</v>
      </c>
      <c r="W25" s="30" t="e">
        <f>(W5-#REF!)/3</f>
        <v>#REF!</v>
      </c>
      <c r="X25" s="27"/>
      <c r="Y25" s="30">
        <f t="shared" si="14"/>
        <v>-6.0000000000002274E-2</v>
      </c>
      <c r="Z25" s="27">
        <f t="shared" si="14"/>
        <v>-3.9999999999999147E-2</v>
      </c>
      <c r="AA25" s="27">
        <f t="shared" si="14"/>
        <v>-7.9999999999998295E-2</v>
      </c>
      <c r="AB25" s="30">
        <f t="shared" si="15"/>
        <v>-8.0000000000001847E-2</v>
      </c>
      <c r="AC25" s="27">
        <f t="shared" si="15"/>
        <v>-7.9999999999998295E-2</v>
      </c>
      <c r="AD25" s="33">
        <f t="shared" si="16"/>
        <v>-0.14000000000000057</v>
      </c>
      <c r="AE25" s="30">
        <f t="shared" si="16"/>
        <v>-7.0000000000000284E-2</v>
      </c>
      <c r="AF25" s="27">
        <f t="shared" si="16"/>
        <v>-0.12000000000000099</v>
      </c>
      <c r="AG25" s="33">
        <f t="shared" si="16"/>
        <v>-8.9999999999999858E-2</v>
      </c>
      <c r="AH25" s="30">
        <f t="shared" si="16"/>
        <v>-0.13999999999999879</v>
      </c>
      <c r="AI25" s="30">
        <f t="shared" si="16"/>
        <v>-0.16000000000000014</v>
      </c>
      <c r="AJ25" s="178">
        <f t="shared" si="16"/>
        <v>-0.23000000000000043</v>
      </c>
      <c r="AK25" s="178">
        <f t="shared" si="16"/>
        <v>-0.19999999999999929</v>
      </c>
      <c r="AL25" s="241">
        <f t="shared" si="16"/>
        <v>0.20999999999999908</v>
      </c>
      <c r="AM25" s="242">
        <f t="shared" si="16"/>
        <v>-0.16000000000000014</v>
      </c>
      <c r="AN25" s="242">
        <f t="shared" si="16"/>
        <v>-0.12999999999999901</v>
      </c>
      <c r="AO25" s="242">
        <f t="shared" si="16"/>
        <v>-0.16000000000000014</v>
      </c>
      <c r="AP25" s="242">
        <f t="shared" si="16"/>
        <v>0.10999999999999943</v>
      </c>
      <c r="AQ25" s="242">
        <f t="shared" si="17"/>
        <v>-0.26999999999999957</v>
      </c>
      <c r="AR25" s="242">
        <f t="shared" si="17"/>
        <v>-0.26999999999999957</v>
      </c>
      <c r="AS25" s="242">
        <f t="shared" si="18"/>
        <v>-0.25</v>
      </c>
      <c r="AT25" s="242">
        <f t="shared" si="18"/>
        <v>0.51999999999999957</v>
      </c>
      <c r="AU25" s="243">
        <f t="shared" si="19"/>
        <v>0.5</v>
      </c>
      <c r="AV25" s="200">
        <f t="shared" si="19"/>
        <v>0.47000000000000064</v>
      </c>
      <c r="AW25" s="166" t="s">
        <v>161</v>
      </c>
      <c r="AX25" s="215"/>
      <c r="AY25" s="21"/>
      <c r="AZ25" s="21"/>
      <c r="BA25" s="21"/>
      <c r="BB25" s="21"/>
      <c r="BC25" s="21"/>
      <c r="BD25" s="21"/>
      <c r="BE25" s="21"/>
      <c r="BF25" s="26"/>
      <c r="BG25" s="26"/>
      <c r="BH25" s="21"/>
      <c r="BI25" s="26"/>
      <c r="BJ25" s="26"/>
      <c r="BK25" s="26"/>
      <c r="BL25" s="21"/>
      <c r="BM25" s="21"/>
      <c r="BN25" s="21"/>
      <c r="BO25" s="116"/>
      <c r="BP25" s="26"/>
      <c r="BQ25" s="26"/>
      <c r="BR25" s="26"/>
      <c r="BS25" s="26"/>
      <c r="BT25" s="21"/>
      <c r="BU25" s="26"/>
      <c r="BV25" s="107"/>
      <c r="BW25" s="22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K25" s="1"/>
      <c r="EL25" s="1"/>
      <c r="EM25" s="1"/>
      <c r="EN25" s="1"/>
      <c r="EO25" s="1"/>
      <c r="EP25" s="1"/>
      <c r="EQ25" s="1"/>
      <c r="ER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I25" s="1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>
      <c r="A26" s="3"/>
      <c r="B26" s="16"/>
      <c r="C26" s="50"/>
      <c r="D26" s="47"/>
      <c r="E26" s="33"/>
      <c r="F26" s="30"/>
      <c r="G26" s="27"/>
      <c r="H26" s="27"/>
      <c r="I26" s="30"/>
      <c r="J26" s="39"/>
      <c r="K26" s="27"/>
      <c r="L26" s="30"/>
      <c r="M26" s="27"/>
      <c r="N26" s="30"/>
      <c r="O26" s="30"/>
      <c r="P26" s="30"/>
      <c r="Q26" s="30"/>
      <c r="R26" s="27"/>
      <c r="S26" s="30"/>
      <c r="T26" s="30"/>
      <c r="U26" s="30"/>
      <c r="V26" s="27"/>
      <c r="W26" s="30"/>
      <c r="X26" s="27"/>
      <c r="Y26" s="30"/>
      <c r="Z26" s="27"/>
      <c r="AA26" s="27"/>
      <c r="AB26" s="30"/>
      <c r="AC26" s="27"/>
      <c r="AD26" s="33"/>
      <c r="AE26" s="30"/>
      <c r="AF26" s="27"/>
      <c r="AG26" s="33"/>
      <c r="AH26" s="30"/>
      <c r="AI26" s="30"/>
      <c r="AJ26" s="178"/>
      <c r="AK26" s="178"/>
      <c r="AL26" s="241"/>
      <c r="AM26" s="242"/>
      <c r="AN26" s="242"/>
      <c r="AO26" s="242"/>
      <c r="AP26" s="242"/>
      <c r="AQ26" s="242"/>
      <c r="AR26" s="242"/>
      <c r="AS26" s="242"/>
      <c r="AT26" s="242"/>
      <c r="AU26" s="243"/>
      <c r="AV26" s="200"/>
      <c r="AW26" s="142"/>
      <c r="AX26" s="215"/>
      <c r="AY26" s="21"/>
      <c r="AZ26" s="21"/>
      <c r="BA26" s="21"/>
      <c r="BB26" s="21"/>
      <c r="BC26" s="21"/>
      <c r="BD26" s="21"/>
      <c r="BE26" s="21"/>
      <c r="BF26" s="26"/>
      <c r="BG26" s="26"/>
      <c r="BH26" s="21"/>
      <c r="BI26" s="26"/>
      <c r="BJ26" s="26"/>
      <c r="BK26" s="26"/>
      <c r="BL26" s="21"/>
      <c r="BM26" s="21"/>
      <c r="BN26" s="21"/>
      <c r="BO26" s="116"/>
      <c r="BP26" s="26"/>
      <c r="BQ26" s="26"/>
      <c r="BR26" s="26"/>
      <c r="BS26" s="26"/>
      <c r="BT26" s="21"/>
      <c r="BU26" s="26"/>
      <c r="BV26" s="107"/>
      <c r="BW26" s="22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K26" s="1"/>
      <c r="EL26" s="1"/>
      <c r="EM26" s="1"/>
      <c r="EN26" s="1"/>
      <c r="EO26" s="1"/>
      <c r="EP26" s="1"/>
      <c r="EQ26" s="1"/>
      <c r="ER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I26" s="1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>
      <c r="A27" s="3"/>
      <c r="B27" s="16" t="s">
        <v>9</v>
      </c>
      <c r="C27" s="49" t="s">
        <v>10</v>
      </c>
      <c r="D27" s="47"/>
      <c r="E27" s="33">
        <f t="shared" ref="E27:R27" si="24">E7-D7</f>
        <v>-0.27999999999999936</v>
      </c>
      <c r="F27" s="30">
        <f t="shared" si="24"/>
        <v>-0.19999999999999929</v>
      </c>
      <c r="G27" s="27">
        <f t="shared" si="24"/>
        <v>1.9999999999999574E-2</v>
      </c>
      <c r="H27" s="27">
        <f t="shared" si="24"/>
        <v>0.66999999999999993</v>
      </c>
      <c r="I27" s="30">
        <f t="shared" si="24"/>
        <v>1.1500000000000004</v>
      </c>
      <c r="J27" s="39">
        <f t="shared" si="24"/>
        <v>0.41999999999999993</v>
      </c>
      <c r="K27" s="27">
        <f t="shared" si="24"/>
        <v>-0.41000000000000014</v>
      </c>
      <c r="L27" s="30">
        <f t="shared" si="24"/>
        <v>-0.20000000000000107</v>
      </c>
      <c r="M27" s="27">
        <f t="shared" si="24"/>
        <v>-0.36999999999999922</v>
      </c>
      <c r="N27" s="30">
        <f t="shared" si="24"/>
        <v>-6.0000000000000497E-2</v>
      </c>
      <c r="O27" s="30">
        <f t="shared" si="24"/>
        <v>-8.9999999999999858E-2</v>
      </c>
      <c r="P27" s="30">
        <f t="shared" si="24"/>
        <v>-0.10999999999999943</v>
      </c>
      <c r="Q27" s="30">
        <f t="shared" si="24"/>
        <v>-0.12000000000000099</v>
      </c>
      <c r="R27" s="27">
        <f t="shared" si="24"/>
        <v>7.0000000000000284E-2</v>
      </c>
      <c r="S27" s="30" t="e">
        <f>S7-#REF!</f>
        <v>#REF!</v>
      </c>
      <c r="T27" s="30">
        <f>T7-S7</f>
        <v>-2.9999999999999361E-2</v>
      </c>
      <c r="U27" s="30">
        <f>U7-T7</f>
        <v>-0.23000000000000043</v>
      </c>
      <c r="V27" s="27">
        <f>V7-U7</f>
        <v>-3.9999999999999147E-2</v>
      </c>
      <c r="W27" s="30" t="e">
        <f>(W7-#REF!)/3</f>
        <v>#REF!</v>
      </c>
      <c r="X27" s="27"/>
      <c r="Y27" s="30">
        <f t="shared" ref="Y27:AP27" si="25">Y7-X7</f>
        <v>-8.9999999999999858E-2</v>
      </c>
      <c r="Z27" s="27">
        <f t="shared" si="25"/>
        <v>-8.9999999999999858E-2</v>
      </c>
      <c r="AA27" s="27">
        <f t="shared" si="25"/>
        <v>-8.0000000000000071E-2</v>
      </c>
      <c r="AB27" s="30">
        <f t="shared" si="25"/>
        <v>-7.0000000000000284E-2</v>
      </c>
      <c r="AC27" s="27">
        <f t="shared" si="25"/>
        <v>-8.9999999999999858E-2</v>
      </c>
      <c r="AD27" s="33">
        <f t="shared" si="25"/>
        <v>-8.0000000000000071E-2</v>
      </c>
      <c r="AE27" s="30">
        <f t="shared" si="25"/>
        <v>-1.9999999999999574E-2</v>
      </c>
      <c r="AF27" s="27">
        <f t="shared" si="25"/>
        <v>-9.9999999999999645E-2</v>
      </c>
      <c r="AG27" s="33">
        <f t="shared" si="25"/>
        <v>-0.10000000000000142</v>
      </c>
      <c r="AH27" s="30">
        <f t="shared" si="25"/>
        <v>-0.13999999999999879</v>
      </c>
      <c r="AI27" s="30">
        <f t="shared" si="25"/>
        <v>-0.19000000000000128</v>
      </c>
      <c r="AJ27" s="178">
        <f t="shared" si="25"/>
        <v>-0.13999999999999879</v>
      </c>
      <c r="AK27" s="178">
        <f t="shared" si="25"/>
        <v>-0.15000000000000036</v>
      </c>
      <c r="AL27" s="241">
        <f t="shared" si="25"/>
        <v>0.33999999999999986</v>
      </c>
      <c r="AM27" s="242">
        <f t="shared" si="25"/>
        <v>-0.14000000000000057</v>
      </c>
      <c r="AN27" s="242">
        <f t="shared" si="25"/>
        <v>-0.30999999999999872</v>
      </c>
      <c r="AO27" s="242">
        <f t="shared" si="25"/>
        <v>-0.24000000000000021</v>
      </c>
      <c r="AP27" s="242">
        <f t="shared" si="25"/>
        <v>-8.9999999999999858E-2</v>
      </c>
      <c r="AQ27" s="242">
        <f t="shared" ref="AQ27:AV27" si="26">AQ7-AP7</f>
        <v>-0.30000000000000071</v>
      </c>
      <c r="AR27" s="242">
        <f t="shared" si="26"/>
        <v>-0.22000000000000064</v>
      </c>
      <c r="AS27" s="242">
        <f t="shared" si="26"/>
        <v>-0.1899999999999995</v>
      </c>
      <c r="AT27" s="242">
        <f t="shared" si="26"/>
        <v>0.95000000000000107</v>
      </c>
      <c r="AU27" s="243">
        <f t="shared" si="26"/>
        <v>0.58000000000000007</v>
      </c>
      <c r="AV27" s="200">
        <f t="shared" si="26"/>
        <v>0.94999999999999929</v>
      </c>
      <c r="AW27" s="166" t="s">
        <v>161</v>
      </c>
      <c r="AX27" s="215"/>
      <c r="AY27" s="21">
        <f t="shared" ref="AY27:BF27" si="27">Y27</f>
        <v>-8.9999999999999858E-2</v>
      </c>
      <c r="AZ27" s="21">
        <f t="shared" si="27"/>
        <v>-8.9999999999999858E-2</v>
      </c>
      <c r="BA27" s="21">
        <f t="shared" si="27"/>
        <v>-8.0000000000000071E-2</v>
      </c>
      <c r="BB27" s="21">
        <f t="shared" si="27"/>
        <v>-7.0000000000000284E-2</v>
      </c>
      <c r="BC27" s="21">
        <f t="shared" si="27"/>
        <v>-8.9999999999999858E-2</v>
      </c>
      <c r="BD27" s="21">
        <f t="shared" si="27"/>
        <v>-8.0000000000000071E-2</v>
      </c>
      <c r="BE27" s="21">
        <f t="shared" si="27"/>
        <v>-1.9999999999999574E-2</v>
      </c>
      <c r="BF27" s="26">
        <f t="shared" si="27"/>
        <v>-9.9999999999999645E-2</v>
      </c>
      <c r="BG27" s="171">
        <f>AG27</f>
        <v>-0.10000000000000142</v>
      </c>
      <c r="BH27" s="21">
        <f>AH27</f>
        <v>-0.13999999999999879</v>
      </c>
      <c r="BI27" s="21">
        <f t="shared" ref="BI27:BV27" si="28">AI27</f>
        <v>-0.19000000000000128</v>
      </c>
      <c r="BJ27" s="21">
        <f t="shared" si="28"/>
        <v>-0.13999999999999879</v>
      </c>
      <c r="BK27" s="21">
        <f t="shared" si="28"/>
        <v>-0.15000000000000036</v>
      </c>
      <c r="BL27" s="21">
        <f t="shared" si="28"/>
        <v>0.33999999999999986</v>
      </c>
      <c r="BM27" s="21">
        <f t="shared" si="28"/>
        <v>-0.14000000000000057</v>
      </c>
      <c r="BN27" s="21">
        <f t="shared" si="28"/>
        <v>-0.30999999999999872</v>
      </c>
      <c r="BO27" s="21">
        <f t="shared" si="28"/>
        <v>-0.24000000000000021</v>
      </c>
      <c r="BP27" s="21">
        <f t="shared" si="28"/>
        <v>-8.9999999999999858E-2</v>
      </c>
      <c r="BQ27" s="21">
        <f t="shared" si="28"/>
        <v>-0.30000000000000071</v>
      </c>
      <c r="BR27" s="26">
        <f t="shared" si="28"/>
        <v>-0.22000000000000064</v>
      </c>
      <c r="BS27" s="26">
        <f t="shared" si="28"/>
        <v>-0.1899999999999995</v>
      </c>
      <c r="BT27" s="21">
        <f t="shared" si="28"/>
        <v>0.95000000000000107</v>
      </c>
      <c r="BU27" s="26">
        <f t="shared" si="28"/>
        <v>0.58000000000000007</v>
      </c>
      <c r="BV27" s="226">
        <f t="shared" si="28"/>
        <v>0.94999999999999929</v>
      </c>
      <c r="BW27" s="22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K27" s="1"/>
      <c r="EL27" s="1"/>
      <c r="EM27" s="1"/>
      <c r="EN27" s="1"/>
      <c r="EO27" s="1"/>
      <c r="EP27" s="1"/>
      <c r="EQ27" s="1"/>
      <c r="ER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I27" s="1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>
      <c r="A28" s="3"/>
      <c r="B28" s="16"/>
      <c r="C28" s="49"/>
      <c r="D28" s="47"/>
      <c r="E28" s="33"/>
      <c r="F28" s="30"/>
      <c r="G28" s="27"/>
      <c r="H28" s="27"/>
      <c r="I28" s="30"/>
      <c r="J28" s="39"/>
      <c r="K28" s="27"/>
      <c r="L28" s="30"/>
      <c r="M28" s="27"/>
      <c r="N28" s="30"/>
      <c r="O28" s="30"/>
      <c r="P28" s="30"/>
      <c r="Q28" s="30"/>
      <c r="R28" s="27"/>
      <c r="S28" s="30"/>
      <c r="T28" s="30"/>
      <c r="U28" s="30"/>
      <c r="V28" s="27"/>
      <c r="W28" s="30"/>
      <c r="X28" s="27"/>
      <c r="Y28" s="30"/>
      <c r="Z28" s="27"/>
      <c r="AA28" s="27"/>
      <c r="AB28" s="30"/>
      <c r="AC28" s="27"/>
      <c r="AD28" s="33"/>
      <c r="AE28" s="30"/>
      <c r="AF28" s="27"/>
      <c r="AG28" s="33"/>
      <c r="AH28" s="30"/>
      <c r="AI28" s="30"/>
      <c r="AJ28" s="178"/>
      <c r="AK28" s="178"/>
      <c r="AL28" s="241"/>
      <c r="AM28" s="242"/>
      <c r="AN28" s="242"/>
      <c r="AO28" s="242"/>
      <c r="AP28" s="242"/>
      <c r="AQ28" s="242"/>
      <c r="AR28" s="242"/>
      <c r="AS28" s="242"/>
      <c r="AT28" s="242"/>
      <c r="AU28" s="243"/>
      <c r="AV28" s="200"/>
      <c r="AW28" s="142"/>
      <c r="AX28" s="215"/>
      <c r="AY28" s="21"/>
      <c r="AZ28" s="21"/>
      <c r="BA28" s="21"/>
      <c r="BB28" s="21"/>
      <c r="BC28" s="21"/>
      <c r="BD28" s="21"/>
      <c r="BE28" s="21"/>
      <c r="BF28" s="26"/>
      <c r="BG28" s="26"/>
      <c r="BH28" s="21"/>
      <c r="BI28" s="26"/>
      <c r="BJ28" s="26"/>
      <c r="BK28" s="26"/>
      <c r="BL28" s="21"/>
      <c r="BM28" s="21"/>
      <c r="BN28" s="21"/>
      <c r="BO28" s="116"/>
      <c r="BP28" s="26"/>
      <c r="BQ28" s="26"/>
      <c r="BR28" s="26"/>
      <c r="BS28" s="26"/>
      <c r="BT28" s="21"/>
      <c r="BU28" s="26"/>
      <c r="BV28" s="107"/>
      <c r="BW28" s="22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K28" s="1"/>
      <c r="EL28" s="1"/>
      <c r="EM28" s="1"/>
      <c r="EN28" s="1"/>
      <c r="EO28" s="1"/>
      <c r="EP28" s="1"/>
      <c r="EQ28" s="1"/>
      <c r="ER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I28" s="1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</row>
    <row r="29" spans="1:256">
      <c r="A29" s="3"/>
      <c r="B29" s="16" t="s">
        <v>11</v>
      </c>
      <c r="C29" s="49">
        <v>99</v>
      </c>
      <c r="D29" s="47"/>
      <c r="E29" s="33">
        <f t="shared" ref="E29:R29" si="29">E9-D9</f>
        <v>4.9999999999998934E-2</v>
      </c>
      <c r="F29" s="30">
        <f t="shared" si="29"/>
        <v>-9.9999999999999645E-2</v>
      </c>
      <c r="G29" s="27">
        <f t="shared" si="29"/>
        <v>0.12000000000000099</v>
      </c>
      <c r="H29" s="27">
        <f t="shared" si="29"/>
        <v>5.9999999999998721E-2</v>
      </c>
      <c r="I29" s="30">
        <f t="shared" si="29"/>
        <v>0.27000000000000135</v>
      </c>
      <c r="J29" s="39">
        <f t="shared" si="29"/>
        <v>0.32999999999999829</v>
      </c>
      <c r="K29" s="27">
        <f t="shared" si="29"/>
        <v>0.39000000000000057</v>
      </c>
      <c r="L29" s="30">
        <f t="shared" si="29"/>
        <v>0.22000000000000064</v>
      </c>
      <c r="M29" s="27">
        <f t="shared" si="29"/>
        <v>0.11999999999999922</v>
      </c>
      <c r="N29" s="30">
        <f t="shared" si="29"/>
        <v>-1.9999999999999574E-2</v>
      </c>
      <c r="O29" s="30">
        <f t="shared" si="29"/>
        <v>-0.15000000000000036</v>
      </c>
      <c r="P29" s="30">
        <f t="shared" si="29"/>
        <v>-0.13999999999999879</v>
      </c>
      <c r="Q29" s="30">
        <f t="shared" si="29"/>
        <v>-0.15000000000000036</v>
      </c>
      <c r="R29" s="27">
        <f t="shared" si="29"/>
        <v>9.9999999999997868E-3</v>
      </c>
      <c r="S29" s="30" t="e">
        <f>S9-#REF!</f>
        <v>#REF!</v>
      </c>
      <c r="T29" s="30">
        <f>T9-S9</f>
        <v>1.0000000000000675E-2</v>
      </c>
      <c r="U29" s="30">
        <f>U9-T9</f>
        <v>-0.82000000000000028</v>
      </c>
      <c r="V29" s="27">
        <f>V9-U9</f>
        <v>0.55999999999999961</v>
      </c>
      <c r="W29" s="30" t="e">
        <f>(W9-#REF!)/3</f>
        <v>#REF!</v>
      </c>
      <c r="X29" s="27"/>
      <c r="Y29" s="30">
        <f t="shared" ref="Y29:AA30" si="30">Y9-X9</f>
        <v>-4.0000000000000924E-2</v>
      </c>
      <c r="Z29" s="27">
        <f t="shared" si="30"/>
        <v>-1.9999999999999574E-2</v>
      </c>
      <c r="AA29" s="27">
        <f t="shared" si="30"/>
        <v>-7.0000000000000284E-2</v>
      </c>
      <c r="AB29" s="30">
        <f t="shared" ref="AB29:AP30" si="31">AB9-AA9</f>
        <v>-8.9999999999999858E-2</v>
      </c>
      <c r="AC29" s="27">
        <f t="shared" si="31"/>
        <v>-0.11999999999999922</v>
      </c>
      <c r="AD29" s="33">
        <f t="shared" si="31"/>
        <v>-0.15000000000000036</v>
      </c>
      <c r="AE29" s="30">
        <f t="shared" si="31"/>
        <v>-9.9999999999999645E-2</v>
      </c>
      <c r="AF29" s="27">
        <f t="shared" si="31"/>
        <v>-0.16000000000000014</v>
      </c>
      <c r="AG29" s="33">
        <f t="shared" si="31"/>
        <v>-0.15000000000000036</v>
      </c>
      <c r="AH29" s="30">
        <f t="shared" si="31"/>
        <v>-0.14000000000000057</v>
      </c>
      <c r="AI29" s="30">
        <f t="shared" si="31"/>
        <v>-0.19999999999999929</v>
      </c>
      <c r="AJ29" s="178">
        <f t="shared" si="31"/>
        <v>-0.17999999999999972</v>
      </c>
      <c r="AK29" s="178">
        <f t="shared" si="31"/>
        <v>-0.20000000000000107</v>
      </c>
      <c r="AL29" s="241">
        <f t="shared" si="31"/>
        <v>7.0000000000000284E-2</v>
      </c>
      <c r="AM29" s="242">
        <f t="shared" si="31"/>
        <v>-0.14999999999999858</v>
      </c>
      <c r="AN29" s="242">
        <f t="shared" si="31"/>
        <v>-0.19000000000000128</v>
      </c>
      <c r="AO29" s="242">
        <f t="shared" si="31"/>
        <v>-0.23000000000000043</v>
      </c>
      <c r="AP29" s="242">
        <f t="shared" si="31"/>
        <v>-0.20999999999999908</v>
      </c>
      <c r="AQ29" s="242">
        <f t="shared" ref="AQ29:AS30" si="32">AQ9-AP9</f>
        <v>-0.27999999999999936</v>
      </c>
      <c r="AR29" s="242">
        <f t="shared" si="32"/>
        <v>-0.30000000000000071</v>
      </c>
      <c r="AS29" s="242">
        <f t="shared" si="32"/>
        <v>-0.37999999999999989</v>
      </c>
      <c r="AT29" s="242">
        <f t="shared" ref="AT29:AV30" si="33">AT9-AS9</f>
        <v>-0.15000000000000036</v>
      </c>
      <c r="AU29" s="243">
        <f t="shared" si="33"/>
        <v>0.60000000000000053</v>
      </c>
      <c r="AV29" s="200">
        <f t="shared" si="33"/>
        <v>0.66000000000000014</v>
      </c>
      <c r="AW29" s="166" t="s">
        <v>161</v>
      </c>
      <c r="AX29" s="215"/>
      <c r="AY29" s="21">
        <f t="shared" ref="AY29:BF29" si="34">AVERAGE(Y29:Y30)</f>
        <v>-3.5000000000000142E-2</v>
      </c>
      <c r="AZ29" s="21">
        <f t="shared" si="34"/>
        <v>-2.4999999999999467E-2</v>
      </c>
      <c r="BA29" s="21">
        <f t="shared" si="34"/>
        <v>-7.5000000000000178E-2</v>
      </c>
      <c r="BB29" s="21">
        <f t="shared" si="34"/>
        <v>-8.9999999999999858E-2</v>
      </c>
      <c r="BC29" s="21">
        <f t="shared" si="34"/>
        <v>-8.4999999999999964E-2</v>
      </c>
      <c r="BD29" s="21">
        <f t="shared" si="34"/>
        <v>-0.1800000000000006</v>
      </c>
      <c r="BE29" s="21">
        <f t="shared" si="34"/>
        <v>-0.10499999999999954</v>
      </c>
      <c r="BF29" s="26">
        <f t="shared" si="34"/>
        <v>-0.16000000000000014</v>
      </c>
      <c r="BG29" s="171">
        <f>AVERAGE(AG29:AG30)</f>
        <v>-0.14499999999999957</v>
      </c>
      <c r="BH29" s="173">
        <f>AVERAGE(AH29:AH30)</f>
        <v>-0.15500000000000114</v>
      </c>
      <c r="BI29" s="124">
        <f>AVERAGE(AI29:AI30)</f>
        <v>-0.18999999999999906</v>
      </c>
      <c r="BJ29" s="124">
        <f>AVERAGE(AJ29:AJ30)</f>
        <v>-0.17499999999999982</v>
      </c>
      <c r="BK29" s="124">
        <f t="shared" ref="BK29:BV29" si="35">AVERAGE(AK29:AK30)</f>
        <v>-0.18500000000000094</v>
      </c>
      <c r="BL29" s="171">
        <f t="shared" si="35"/>
        <v>7.0000000000000284E-2</v>
      </c>
      <c r="BM29" s="171">
        <f t="shared" si="35"/>
        <v>-0.14999999999999902</v>
      </c>
      <c r="BN29" s="124">
        <f t="shared" si="35"/>
        <v>-0.17000000000000082</v>
      </c>
      <c r="BO29" s="124">
        <f t="shared" si="35"/>
        <v>-0.18500000000000005</v>
      </c>
      <c r="BP29" s="171">
        <f t="shared" si="35"/>
        <v>-0.12499999999999956</v>
      </c>
      <c r="BQ29" s="124">
        <f t="shared" si="35"/>
        <v>-0.17499999999999982</v>
      </c>
      <c r="BR29" s="124">
        <f t="shared" si="35"/>
        <v>-0.17000000000000037</v>
      </c>
      <c r="BS29" s="124">
        <f t="shared" si="35"/>
        <v>-0.20999999999999996</v>
      </c>
      <c r="BT29" s="173">
        <f t="shared" si="35"/>
        <v>-7.0000000000000284E-2</v>
      </c>
      <c r="BU29" s="172">
        <f t="shared" si="35"/>
        <v>0.38000000000000034</v>
      </c>
      <c r="BV29" s="226">
        <f t="shared" si="35"/>
        <v>0.47500000000000009</v>
      </c>
      <c r="BW29" s="22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K29" s="1"/>
      <c r="EL29" s="1"/>
      <c r="EM29" s="1"/>
      <c r="EN29" s="1"/>
      <c r="EO29" s="1"/>
      <c r="EP29" s="1"/>
      <c r="EQ29" s="1"/>
      <c r="ER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I29" s="1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  <row r="30" spans="1:256">
      <c r="A30" s="3"/>
      <c r="B30" s="59"/>
      <c r="C30" s="50" t="s">
        <v>74</v>
      </c>
      <c r="D30" s="47"/>
      <c r="E30" s="33"/>
      <c r="F30" s="30"/>
      <c r="G30" s="27"/>
      <c r="H30" s="27"/>
      <c r="I30" s="30"/>
      <c r="J30" s="39"/>
      <c r="K30" s="27"/>
      <c r="L30" s="30"/>
      <c r="M30" s="27"/>
      <c r="N30" s="30"/>
      <c r="O30" s="30"/>
      <c r="P30" s="30"/>
      <c r="Q30" s="30"/>
      <c r="R30" s="27"/>
      <c r="S30" s="30"/>
      <c r="T30" s="30"/>
      <c r="U30" s="30"/>
      <c r="V30" s="27"/>
      <c r="W30" s="30" t="e">
        <f>(W10-#REF!)/3</f>
        <v>#REF!</v>
      </c>
      <c r="X30" s="27"/>
      <c r="Y30" s="30">
        <f t="shared" si="30"/>
        <v>-2.9999999999999361E-2</v>
      </c>
      <c r="Z30" s="27">
        <f t="shared" si="30"/>
        <v>-2.9999999999999361E-2</v>
      </c>
      <c r="AA30" s="27">
        <f t="shared" si="30"/>
        <v>-8.0000000000000071E-2</v>
      </c>
      <c r="AB30" s="30">
        <f t="shared" si="31"/>
        <v>-8.9999999999999858E-2</v>
      </c>
      <c r="AC30" s="27">
        <f t="shared" si="31"/>
        <v>-5.0000000000000711E-2</v>
      </c>
      <c r="AD30" s="33">
        <f t="shared" si="31"/>
        <v>-0.21000000000000085</v>
      </c>
      <c r="AE30" s="30">
        <f t="shared" si="31"/>
        <v>-0.10999999999999943</v>
      </c>
      <c r="AF30" s="27">
        <f t="shared" si="31"/>
        <v>-0.16000000000000014</v>
      </c>
      <c r="AG30" s="33">
        <f t="shared" si="31"/>
        <v>-0.13999999999999879</v>
      </c>
      <c r="AH30" s="30">
        <f t="shared" si="31"/>
        <v>-0.17000000000000171</v>
      </c>
      <c r="AI30" s="30">
        <f t="shared" si="31"/>
        <v>-0.17999999999999883</v>
      </c>
      <c r="AJ30" s="178">
        <f t="shared" si="31"/>
        <v>-0.16999999999999993</v>
      </c>
      <c r="AK30" s="178">
        <f t="shared" si="31"/>
        <v>-0.17000000000000082</v>
      </c>
      <c r="AL30" s="241">
        <f t="shared" si="31"/>
        <v>7.0000000000000284E-2</v>
      </c>
      <c r="AM30" s="242">
        <f t="shared" si="31"/>
        <v>-0.14999999999999947</v>
      </c>
      <c r="AN30" s="242">
        <f t="shared" si="31"/>
        <v>-0.15000000000000036</v>
      </c>
      <c r="AO30" s="242">
        <f t="shared" si="31"/>
        <v>-0.13999999999999968</v>
      </c>
      <c r="AP30" s="242">
        <f t="shared" si="31"/>
        <v>-4.0000000000000036E-2</v>
      </c>
      <c r="AQ30" s="242">
        <f t="shared" si="32"/>
        <v>-7.0000000000000284E-2</v>
      </c>
      <c r="AR30" s="242">
        <f t="shared" si="32"/>
        <v>-4.0000000000000036E-2</v>
      </c>
      <c r="AS30" s="242">
        <f t="shared" si="32"/>
        <v>-4.0000000000000036E-2</v>
      </c>
      <c r="AT30" s="242">
        <f t="shared" si="33"/>
        <v>9.9999999999997868E-3</v>
      </c>
      <c r="AU30" s="243">
        <f t="shared" si="33"/>
        <v>0.16000000000000014</v>
      </c>
      <c r="AV30" s="200">
        <f t="shared" si="33"/>
        <v>0.29000000000000004</v>
      </c>
      <c r="AW30" s="166" t="s">
        <v>161</v>
      </c>
      <c r="AX30" s="215"/>
      <c r="AY30" s="21"/>
      <c r="AZ30" s="21"/>
      <c r="BA30" s="21"/>
      <c r="BB30" s="21"/>
      <c r="BC30" s="21"/>
      <c r="BD30" s="21"/>
      <c r="BE30" s="21"/>
      <c r="BF30" s="26"/>
      <c r="BG30" s="26"/>
      <c r="BH30" s="21"/>
      <c r="BI30" s="26"/>
      <c r="BJ30" s="26"/>
      <c r="BK30" s="26"/>
      <c r="BL30" s="21"/>
      <c r="BM30" s="21"/>
      <c r="BN30" s="21"/>
      <c r="BO30" s="116"/>
      <c r="BP30" s="26"/>
      <c r="BQ30" s="26"/>
      <c r="BR30" s="26"/>
      <c r="BS30" s="26"/>
      <c r="BT30" s="21"/>
      <c r="BU30" s="26"/>
      <c r="BV30" s="107"/>
      <c r="BW30" s="22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K30" s="1"/>
      <c r="EL30" s="1"/>
      <c r="EM30" s="1"/>
      <c r="EN30" s="1"/>
      <c r="EO30" s="1"/>
      <c r="EP30" s="1"/>
      <c r="EQ30" s="1"/>
      <c r="ER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I30" s="1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</row>
    <row r="31" spans="1:256">
      <c r="A31" s="3"/>
      <c r="B31" s="16"/>
      <c r="C31" s="50"/>
      <c r="D31" s="47"/>
      <c r="E31" s="33"/>
      <c r="F31" s="30"/>
      <c r="G31" s="27"/>
      <c r="H31" s="27"/>
      <c r="I31" s="30"/>
      <c r="J31" s="39"/>
      <c r="K31" s="27"/>
      <c r="L31" s="30"/>
      <c r="M31" s="27"/>
      <c r="N31" s="30"/>
      <c r="O31" s="30"/>
      <c r="P31" s="30"/>
      <c r="Q31" s="30"/>
      <c r="R31" s="27"/>
      <c r="S31" s="30"/>
      <c r="T31" s="30"/>
      <c r="U31" s="30"/>
      <c r="V31" s="27"/>
      <c r="W31" s="30"/>
      <c r="X31" s="27"/>
      <c r="Y31" s="30"/>
      <c r="Z31" s="27"/>
      <c r="AA31" s="27"/>
      <c r="AB31" s="30"/>
      <c r="AC31" s="27"/>
      <c r="AD31" s="33"/>
      <c r="AE31" s="30"/>
      <c r="AF31" s="27"/>
      <c r="AG31" s="33"/>
      <c r="AH31" s="30"/>
      <c r="AI31" s="30"/>
      <c r="AJ31" s="178"/>
      <c r="AK31" s="178"/>
      <c r="AL31" s="241"/>
      <c r="AM31" s="242"/>
      <c r="AN31" s="242"/>
      <c r="AO31" s="242"/>
      <c r="AP31" s="242"/>
      <c r="AQ31" s="242"/>
      <c r="AR31" s="242"/>
      <c r="AS31" s="242"/>
      <c r="AT31" s="242"/>
      <c r="AU31" s="243"/>
      <c r="AV31" s="200"/>
      <c r="AW31" s="142"/>
      <c r="AX31" s="215"/>
      <c r="AY31" s="21"/>
      <c r="AZ31" s="21"/>
      <c r="BA31" s="21"/>
      <c r="BB31" s="21"/>
      <c r="BC31" s="21"/>
      <c r="BD31" s="21"/>
      <c r="BE31" s="21"/>
      <c r="BF31" s="26"/>
      <c r="BG31" s="26"/>
      <c r="BH31" s="21"/>
      <c r="BI31" s="26"/>
      <c r="BJ31" s="26"/>
      <c r="BK31" s="26"/>
      <c r="BL31" s="21"/>
      <c r="BM31" s="21"/>
      <c r="BN31" s="21"/>
      <c r="BO31" s="116"/>
      <c r="BP31" s="26"/>
      <c r="BQ31" s="26"/>
      <c r="BR31" s="26"/>
      <c r="BS31" s="26"/>
      <c r="BT31" s="21"/>
      <c r="BU31" s="26"/>
      <c r="BV31" s="107"/>
      <c r="BW31" s="22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K31" s="1"/>
      <c r="EL31" s="1"/>
      <c r="EM31" s="1"/>
      <c r="EN31" s="1"/>
      <c r="EO31" s="1"/>
      <c r="EP31" s="1"/>
      <c r="EQ31" s="1"/>
      <c r="ER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I31" s="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</row>
    <row r="32" spans="1:256">
      <c r="A32" s="3"/>
      <c r="B32" s="16" t="s">
        <v>13</v>
      </c>
      <c r="C32" s="49">
        <v>62</v>
      </c>
      <c r="D32" s="47"/>
      <c r="E32" s="33">
        <f t="shared" ref="E32:R32" si="36">E12-D12</f>
        <v>-0.11999999999999922</v>
      </c>
      <c r="F32" s="30">
        <f t="shared" si="36"/>
        <v>-0.10000000000000142</v>
      </c>
      <c r="G32" s="27">
        <f t="shared" si="36"/>
        <v>0.15000000000000036</v>
      </c>
      <c r="H32" s="27">
        <f t="shared" si="36"/>
        <v>0.13000000000000078</v>
      </c>
      <c r="I32" s="30">
        <f t="shared" si="36"/>
        <v>0.75</v>
      </c>
      <c r="J32" s="39">
        <f t="shared" si="36"/>
        <v>0.11999999999999922</v>
      </c>
      <c r="K32" s="27">
        <f t="shared" si="36"/>
        <v>0.13000000000000078</v>
      </c>
      <c r="L32" s="30">
        <f t="shared" si="36"/>
        <v>-3.0000000000001137E-2</v>
      </c>
      <c r="M32" s="27">
        <f t="shared" si="36"/>
        <v>-0.25</v>
      </c>
      <c r="N32" s="30">
        <f t="shared" si="36"/>
        <v>-0.23999999999999844</v>
      </c>
      <c r="O32" s="30">
        <f t="shared" si="36"/>
        <v>-0.20000000000000107</v>
      </c>
      <c r="P32" s="30">
        <f t="shared" si="36"/>
        <v>-0.20999999999999908</v>
      </c>
      <c r="Q32" s="30">
        <f t="shared" si="36"/>
        <v>-0.16999999999999993</v>
      </c>
      <c r="R32" s="27">
        <f t="shared" si="36"/>
        <v>-2.000000000000135E-2</v>
      </c>
      <c r="S32" s="30" t="e">
        <f>S12-#REF!</f>
        <v>#REF!</v>
      </c>
      <c r="T32" s="30">
        <f t="shared" ref="T32:V35" si="37">T12-S12</f>
        <v>0.33000000000000007</v>
      </c>
      <c r="U32" s="30">
        <f t="shared" si="37"/>
        <v>-0.44000000000000128</v>
      </c>
      <c r="V32" s="27">
        <f t="shared" si="37"/>
        <v>0.49000000000000021</v>
      </c>
      <c r="W32" s="30" t="e">
        <f>(W12-#REF!)/3</f>
        <v>#REF!</v>
      </c>
      <c r="X32" s="27"/>
      <c r="Y32" s="30">
        <f t="shared" ref="Y32:AA35" si="38">Y12-X12</f>
        <v>-0.12999999999999901</v>
      </c>
      <c r="Z32" s="27">
        <f t="shared" si="38"/>
        <v>-9.9999999999999645E-2</v>
      </c>
      <c r="AA32" s="27">
        <f t="shared" si="38"/>
        <v>-9.9999999999999645E-2</v>
      </c>
      <c r="AB32" s="30">
        <f t="shared" ref="AB32:AP37" si="39">AB12-AA12</f>
        <v>-0.10000000000000142</v>
      </c>
      <c r="AC32" s="27">
        <f t="shared" si="39"/>
        <v>-7.0000000000000284E-2</v>
      </c>
      <c r="AD32" s="33">
        <f t="shared" si="39"/>
        <v>-9.9999999999999645E-2</v>
      </c>
      <c r="AE32" s="30">
        <f t="shared" si="39"/>
        <v>-5.9999999999998721E-2</v>
      </c>
      <c r="AF32" s="27">
        <f t="shared" si="39"/>
        <v>-9.0000000000001634E-2</v>
      </c>
      <c r="AG32" s="33">
        <f t="shared" si="39"/>
        <v>-5.9999999999998721E-2</v>
      </c>
      <c r="AH32" s="30">
        <f t="shared" si="39"/>
        <v>-7.0000000000000284E-2</v>
      </c>
      <c r="AI32" s="30">
        <f t="shared" si="39"/>
        <v>-8.9999999999999858E-2</v>
      </c>
      <c r="AJ32" s="178">
        <f t="shared" si="39"/>
        <v>-9.9999999999999645E-2</v>
      </c>
      <c r="AK32" s="178">
        <f t="shared" si="39"/>
        <v>-0.13000000000000078</v>
      </c>
      <c r="AL32" s="241">
        <f t="shared" si="39"/>
        <v>9.9999999999997868E-3</v>
      </c>
      <c r="AM32" s="242">
        <f t="shared" si="39"/>
        <v>-0.19999999999999929</v>
      </c>
      <c r="AN32" s="242">
        <f t="shared" si="39"/>
        <v>0</v>
      </c>
      <c r="AO32" s="242">
        <f t="shared" si="39"/>
        <v>-0.33000000000000007</v>
      </c>
      <c r="AP32" s="242">
        <f t="shared" si="39"/>
        <v>0.26999999999999957</v>
      </c>
      <c r="AQ32" s="242">
        <f t="shared" ref="AQ32:AV32" si="40">AQ12-AP12</f>
        <v>-0.50999999999999979</v>
      </c>
      <c r="AR32" s="242">
        <f t="shared" si="40"/>
        <v>-0.35999999999999943</v>
      </c>
      <c r="AS32" s="242">
        <f t="shared" si="40"/>
        <v>-0.36000000000000121</v>
      </c>
      <c r="AT32" s="242">
        <f t="shared" si="40"/>
        <v>0.55000000000000071</v>
      </c>
      <c r="AU32" s="243">
        <f t="shared" si="40"/>
        <v>1.2699999999999996</v>
      </c>
      <c r="AV32" s="200">
        <f t="shared" si="40"/>
        <v>0.80000000000000071</v>
      </c>
      <c r="AW32" s="166" t="s">
        <v>161</v>
      </c>
      <c r="AX32" s="216"/>
      <c r="AY32" s="21"/>
      <c r="AZ32" s="21"/>
      <c r="BA32" s="21"/>
      <c r="BB32" s="21"/>
      <c r="BC32" s="21"/>
      <c r="BD32" s="21"/>
      <c r="BE32" s="21"/>
      <c r="BF32" s="26"/>
      <c r="BG32" s="26"/>
      <c r="BH32" s="21"/>
      <c r="BI32" s="26"/>
      <c r="BJ32" s="26"/>
      <c r="BK32" s="26"/>
      <c r="BL32" s="21"/>
      <c r="BM32" s="21"/>
      <c r="BN32" s="21"/>
      <c r="BO32" s="116"/>
      <c r="BP32" s="26"/>
      <c r="BQ32" s="26"/>
      <c r="BR32" s="26"/>
      <c r="BS32" s="26"/>
      <c r="BT32" s="21"/>
      <c r="BU32" s="26"/>
      <c r="BV32" s="107"/>
      <c r="BW32" s="22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K32" s="1"/>
      <c r="EL32" s="1"/>
      <c r="EM32" s="1"/>
      <c r="EN32" s="1"/>
      <c r="EO32" s="1"/>
      <c r="EP32" s="1"/>
      <c r="EQ32" s="1"/>
      <c r="ER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I32" s="1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</row>
    <row r="33" spans="1:256">
      <c r="A33" s="4"/>
      <c r="B33" s="16" t="s">
        <v>12</v>
      </c>
      <c r="C33" s="49">
        <v>63</v>
      </c>
      <c r="D33" s="47"/>
      <c r="E33" s="33">
        <f t="shared" ref="E33:R33" si="41">E13-D13</f>
        <v>0.14999999999999858</v>
      </c>
      <c r="F33" s="30">
        <f t="shared" si="41"/>
        <v>-0.21999999999999886</v>
      </c>
      <c r="G33" s="27">
        <f t="shared" si="41"/>
        <v>-7.0000000000000284E-2</v>
      </c>
      <c r="H33" s="27">
        <f t="shared" si="41"/>
        <v>0</v>
      </c>
      <c r="I33" s="30">
        <f t="shared" si="41"/>
        <v>1.1199999999999992</v>
      </c>
      <c r="J33" s="39">
        <f t="shared" si="41"/>
        <v>0.79000000000000092</v>
      </c>
      <c r="K33" s="27">
        <f t="shared" si="41"/>
        <v>0.33999999999999986</v>
      </c>
      <c r="L33" s="30">
        <f t="shared" si="41"/>
        <v>-5.0000000000000711E-2</v>
      </c>
      <c r="M33" s="27">
        <f t="shared" si="41"/>
        <v>-0.26999999999999957</v>
      </c>
      <c r="N33" s="30">
        <f t="shared" si="41"/>
        <v>-0.40000000000000036</v>
      </c>
      <c r="O33" s="30">
        <f t="shared" si="41"/>
        <v>-0.28999999999999915</v>
      </c>
      <c r="P33" s="30">
        <f t="shared" si="41"/>
        <v>-0.24000000000000021</v>
      </c>
      <c r="Q33" s="30">
        <f t="shared" si="41"/>
        <v>-0.21000000000000085</v>
      </c>
      <c r="R33" s="27">
        <f t="shared" si="41"/>
        <v>-2.9999999999999361E-2</v>
      </c>
      <c r="S33" s="30" t="e">
        <f>S13-#REF!</f>
        <v>#REF!</v>
      </c>
      <c r="T33" s="30">
        <f t="shared" si="37"/>
        <v>0.12000000000000011</v>
      </c>
      <c r="U33" s="30">
        <f t="shared" si="37"/>
        <v>-0.41000000000000014</v>
      </c>
      <c r="V33" s="27">
        <f t="shared" si="37"/>
        <v>-0.15999999999999925</v>
      </c>
      <c r="W33" s="30" t="e">
        <f>(W13-#REF!)/3</f>
        <v>#REF!</v>
      </c>
      <c r="X33" s="27"/>
      <c r="Y33" s="30">
        <f t="shared" si="38"/>
        <v>-0.12000000000000099</v>
      </c>
      <c r="Z33" s="27">
        <f t="shared" si="38"/>
        <v>-0.10999999999999943</v>
      </c>
      <c r="AA33" s="27">
        <f t="shared" si="38"/>
        <v>-0.10999999999999943</v>
      </c>
      <c r="AB33" s="30">
        <f t="shared" si="39"/>
        <v>-8.9999999999999858E-2</v>
      </c>
      <c r="AC33" s="27">
        <f t="shared" si="39"/>
        <v>-8.9999999999999858E-2</v>
      </c>
      <c r="AD33" s="33">
        <f t="shared" si="39"/>
        <v>-8.9999999999999858E-2</v>
      </c>
      <c r="AE33" s="30">
        <f t="shared" si="39"/>
        <v>-8.9999999999999858E-2</v>
      </c>
      <c r="AF33" s="27">
        <f t="shared" si="39"/>
        <v>-9.0000000000001634E-2</v>
      </c>
      <c r="AG33" s="33">
        <f t="shared" si="39"/>
        <v>-9.9999999999999645E-2</v>
      </c>
      <c r="AH33" s="30">
        <f t="shared" si="39"/>
        <v>-0.11999999999999922</v>
      </c>
      <c r="AI33" s="30">
        <f t="shared" si="39"/>
        <v>-0.12000000000000099</v>
      </c>
      <c r="AJ33" s="178">
        <f t="shared" si="39"/>
        <v>-0.11999999999999922</v>
      </c>
      <c r="AK33" s="178">
        <f t="shared" si="39"/>
        <v>-0.12000000000000099</v>
      </c>
      <c r="AL33" s="241">
        <f t="shared" si="39"/>
        <v>-3.9999999999999147E-2</v>
      </c>
      <c r="AM33" s="242">
        <f t="shared" si="39"/>
        <v>-8.0000000000000071E-2</v>
      </c>
      <c r="AN33" s="242">
        <f t="shared" si="39"/>
        <v>-0.14000000000000057</v>
      </c>
      <c r="AO33" s="242">
        <f t="shared" si="39"/>
        <v>-0.16999999999999993</v>
      </c>
      <c r="AP33" s="242">
        <f t="shared" si="39"/>
        <v>-0.10999999999999943</v>
      </c>
      <c r="AQ33" s="212" t="s">
        <v>102</v>
      </c>
      <c r="AR33" s="212" t="s">
        <v>102</v>
      </c>
      <c r="AS33" s="212" t="s">
        <v>102</v>
      </c>
      <c r="AT33" s="242">
        <f t="shared" ref="AT33:AV35" si="42">AT13-AS13</f>
        <v>0.14000000000000057</v>
      </c>
      <c r="AU33" s="243">
        <f t="shared" si="42"/>
        <v>0.83000000000000007</v>
      </c>
      <c r="AV33" s="200"/>
      <c r="AW33" s="142"/>
      <c r="AX33" s="217"/>
      <c r="AY33" s="21"/>
      <c r="AZ33" s="21"/>
      <c r="BA33" s="21"/>
      <c r="BB33" s="21"/>
      <c r="BC33" s="21"/>
      <c r="BD33" s="21"/>
      <c r="BE33" s="21"/>
      <c r="BF33" s="26"/>
      <c r="BG33" s="26"/>
      <c r="BH33" s="21"/>
      <c r="BI33" s="26"/>
      <c r="BJ33" s="26"/>
      <c r="BK33" s="26"/>
      <c r="BL33" s="21"/>
      <c r="BM33" s="21"/>
      <c r="BN33" s="21"/>
      <c r="BO33" s="116"/>
      <c r="BP33" s="26"/>
      <c r="BQ33" s="26"/>
      <c r="BR33" s="26"/>
      <c r="BS33" s="26"/>
      <c r="BT33" s="21"/>
      <c r="BU33" s="26"/>
      <c r="BV33" s="107"/>
      <c r="BW33" s="22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K33" s="1"/>
      <c r="EL33" s="1"/>
      <c r="EM33" s="1"/>
      <c r="EN33" s="1"/>
      <c r="EO33" s="1"/>
      <c r="EP33" s="1"/>
      <c r="EQ33" s="1"/>
      <c r="ER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I33" s="1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</row>
    <row r="34" spans="1:256">
      <c r="A34" s="5"/>
      <c r="B34" s="16"/>
      <c r="C34" s="49">
        <v>64</v>
      </c>
      <c r="D34" s="47"/>
      <c r="E34" s="33">
        <f t="shared" ref="E34:R34" si="43">E14-D14</f>
        <v>5.9999999999998721E-2</v>
      </c>
      <c r="F34" s="30">
        <f t="shared" si="43"/>
        <v>3.0000000000001137E-2</v>
      </c>
      <c r="G34" s="27">
        <f t="shared" si="43"/>
        <v>0.13999999999999879</v>
      </c>
      <c r="H34" s="27">
        <f t="shared" si="43"/>
        <v>1.0000000000001563E-2</v>
      </c>
      <c r="I34" s="30">
        <f t="shared" si="43"/>
        <v>0.41999999999999993</v>
      </c>
      <c r="J34" s="39">
        <f t="shared" si="43"/>
        <v>0.36999999999999922</v>
      </c>
      <c r="K34" s="27">
        <f t="shared" si="43"/>
        <v>0.30000000000000071</v>
      </c>
      <c r="L34" s="30">
        <f t="shared" si="43"/>
        <v>0.30999999999999872</v>
      </c>
      <c r="M34" s="27">
        <f t="shared" si="43"/>
        <v>-3.9999999999999147E-2</v>
      </c>
      <c r="N34" s="30">
        <f t="shared" si="43"/>
        <v>-0.14000000000000057</v>
      </c>
      <c r="O34" s="30">
        <f t="shared" si="43"/>
        <v>-0.19999999999999929</v>
      </c>
      <c r="P34" s="30">
        <f t="shared" si="43"/>
        <v>-0.21000000000000085</v>
      </c>
      <c r="Q34" s="30">
        <f t="shared" si="43"/>
        <v>-0.16999999999999993</v>
      </c>
      <c r="R34" s="27">
        <f t="shared" si="43"/>
        <v>-8.0000000000000071E-2</v>
      </c>
      <c r="S34" s="30" t="e">
        <f>S14-#REF!</f>
        <v>#REF!</v>
      </c>
      <c r="T34" s="30">
        <f t="shared" si="37"/>
        <v>-7.0000000000000284E-2</v>
      </c>
      <c r="U34" s="30">
        <f t="shared" si="37"/>
        <v>-0.14999999999999858</v>
      </c>
      <c r="V34" s="27">
        <f t="shared" si="37"/>
        <v>-0.11000000000000121</v>
      </c>
      <c r="W34" s="30" t="e">
        <f>(W14-#REF!)/3</f>
        <v>#REF!</v>
      </c>
      <c r="X34" s="27"/>
      <c r="Y34" s="30">
        <f t="shared" si="38"/>
        <v>-7.0000000000000284E-2</v>
      </c>
      <c r="Z34" s="27">
        <f t="shared" si="38"/>
        <v>-3.9999999999999147E-2</v>
      </c>
      <c r="AA34" s="27">
        <f t="shared" si="38"/>
        <v>-5.0000000000000711E-2</v>
      </c>
      <c r="AB34" s="30">
        <f t="shared" si="39"/>
        <v>-8.0000000000000071E-2</v>
      </c>
      <c r="AC34" s="27">
        <f t="shared" si="39"/>
        <v>-8.0000000000000071E-2</v>
      </c>
      <c r="AD34" s="33">
        <f t="shared" si="39"/>
        <v>-8.0000000000000071E-2</v>
      </c>
      <c r="AE34" s="30">
        <f t="shared" si="39"/>
        <v>-0.10999999999999943</v>
      </c>
      <c r="AF34" s="27">
        <f t="shared" si="39"/>
        <v>-4.9999999999998934E-2</v>
      </c>
      <c r="AG34" s="33">
        <f t="shared" si="39"/>
        <v>-0.12000000000000099</v>
      </c>
      <c r="AH34" s="30">
        <f t="shared" si="39"/>
        <v>-0.11999999999999922</v>
      </c>
      <c r="AI34" s="30">
        <f t="shared" si="39"/>
        <v>-0.14000000000000057</v>
      </c>
      <c r="AJ34" s="178">
        <f t="shared" si="39"/>
        <v>-0.10999999999999943</v>
      </c>
      <c r="AK34" s="178">
        <f t="shared" si="39"/>
        <v>-0.11000000000000121</v>
      </c>
      <c r="AL34" s="241">
        <f t="shared" si="39"/>
        <v>-6.9999999999998508E-2</v>
      </c>
      <c r="AM34" s="242">
        <f t="shared" si="39"/>
        <v>-8.0000000000000071E-2</v>
      </c>
      <c r="AN34" s="242">
        <f t="shared" si="39"/>
        <v>-0.10000000000000142</v>
      </c>
      <c r="AO34" s="242">
        <f t="shared" si="39"/>
        <v>-0.11999999999999922</v>
      </c>
      <c r="AP34" s="242">
        <f t="shared" si="39"/>
        <v>-9.9999999999999645E-2</v>
      </c>
      <c r="AQ34" s="242">
        <f t="shared" ref="AQ34:AS35" si="44">AQ14-AP14</f>
        <v>-0.20000000000000107</v>
      </c>
      <c r="AR34" s="242">
        <f t="shared" si="44"/>
        <v>-0.1899999999999995</v>
      </c>
      <c r="AS34" s="242">
        <f t="shared" si="44"/>
        <v>-0.23000000000000043</v>
      </c>
      <c r="AT34" s="242">
        <f t="shared" si="42"/>
        <v>0.29000000000000092</v>
      </c>
      <c r="AU34" s="243">
        <f t="shared" si="42"/>
        <v>0.12999999999999901</v>
      </c>
      <c r="AV34" s="200">
        <f t="shared" si="42"/>
        <v>0.16999999999999993</v>
      </c>
      <c r="AW34" s="166" t="s">
        <v>161</v>
      </c>
      <c r="AX34" s="237" t="s">
        <v>73</v>
      </c>
      <c r="AY34" s="21">
        <f t="shared" ref="AY34:BF34" si="45">AVERAGE(Y32:Y35)</f>
        <v>-7.5000000000000178E-2</v>
      </c>
      <c r="AZ34" s="21">
        <f t="shared" si="45"/>
        <v>-6.2499999999999556E-2</v>
      </c>
      <c r="BA34" s="21">
        <f t="shared" si="45"/>
        <v>-7.4999999999999734E-2</v>
      </c>
      <c r="BB34" s="21">
        <f t="shared" si="45"/>
        <v>-8.2500000000000462E-2</v>
      </c>
      <c r="BC34" s="21">
        <f t="shared" si="45"/>
        <v>-8.2500000000000018E-2</v>
      </c>
      <c r="BD34" s="21">
        <f t="shared" si="45"/>
        <v>-8.7499999999999911E-2</v>
      </c>
      <c r="BE34" s="21">
        <f t="shared" si="45"/>
        <v>-7.749999999999968E-2</v>
      </c>
      <c r="BF34" s="26">
        <f t="shared" si="45"/>
        <v>-7.7500000000000568E-2</v>
      </c>
      <c r="BG34" s="171">
        <f t="shared" ref="BG34:BV34" si="46">AVERAGE(AG32:AG35)</f>
        <v>-9.9999999999999645E-2</v>
      </c>
      <c r="BH34" s="173">
        <f t="shared" si="46"/>
        <v>-0.10999999999999988</v>
      </c>
      <c r="BI34" s="171">
        <f t="shared" si="46"/>
        <v>-0.12250000000000005</v>
      </c>
      <c r="BJ34" s="171">
        <f t="shared" si="46"/>
        <v>-0.11499999999999977</v>
      </c>
      <c r="BK34" s="171">
        <f t="shared" si="46"/>
        <v>-0.1225000000000005</v>
      </c>
      <c r="BL34" s="127">
        <f t="shared" si="46"/>
        <v>-3.2499999999999751E-2</v>
      </c>
      <c r="BM34" s="173">
        <f t="shared" si="46"/>
        <v>-0.11999999999999966</v>
      </c>
      <c r="BN34" s="173">
        <f t="shared" si="46"/>
        <v>-9.5000000000000639E-2</v>
      </c>
      <c r="BO34" s="224">
        <f t="shared" si="46"/>
        <v>-0.1875</v>
      </c>
      <c r="BP34" s="124">
        <f t="shared" si="46"/>
        <v>-9.9999999999997868E-3</v>
      </c>
      <c r="BQ34" s="124">
        <f t="shared" si="46"/>
        <v>-0.27666666666666667</v>
      </c>
      <c r="BR34" s="124">
        <f t="shared" si="46"/>
        <v>-0.23333333333333309</v>
      </c>
      <c r="BS34" s="124">
        <f t="shared" si="46"/>
        <v>-0.24666666666666734</v>
      </c>
      <c r="BT34" s="174">
        <f t="shared" si="46"/>
        <v>0.32000000000000073</v>
      </c>
      <c r="BU34" s="172">
        <f t="shared" si="46"/>
        <v>0.54249999999999954</v>
      </c>
      <c r="BV34" s="172">
        <f t="shared" si="46"/>
        <v>0.42333333333333378</v>
      </c>
      <c r="BW34" s="22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K34" s="1"/>
      <c r="EL34" s="1"/>
      <c r="EM34" s="1"/>
      <c r="EN34" s="1"/>
      <c r="EO34" s="1"/>
      <c r="EP34" s="1"/>
      <c r="EQ34" s="1"/>
      <c r="ER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I34" s="1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>
      <c r="A35" s="5"/>
      <c r="B35" s="16"/>
      <c r="C35" s="49">
        <v>65</v>
      </c>
      <c r="D35" s="47"/>
      <c r="E35" s="33">
        <f t="shared" ref="E35:R35" si="47">E15-D15</f>
        <v>-1.9999999999999574E-2</v>
      </c>
      <c r="F35" s="30">
        <f t="shared" si="47"/>
        <v>0.10999999999999943</v>
      </c>
      <c r="G35" s="27">
        <f t="shared" si="47"/>
        <v>9.9999999999999645E-2</v>
      </c>
      <c r="H35" s="27">
        <f t="shared" si="47"/>
        <v>8.0000000000000071E-2</v>
      </c>
      <c r="I35" s="30">
        <f t="shared" si="47"/>
        <v>0.28000000000000114</v>
      </c>
      <c r="J35" s="39">
        <f t="shared" si="47"/>
        <v>9.9999999999999645E-2</v>
      </c>
      <c r="K35" s="27">
        <f t="shared" si="47"/>
        <v>0.17999999999999972</v>
      </c>
      <c r="L35" s="30">
        <f t="shared" si="47"/>
        <v>0.30000000000000071</v>
      </c>
      <c r="M35" s="27">
        <f t="shared" si="47"/>
        <v>0</v>
      </c>
      <c r="N35" s="30">
        <f t="shared" si="47"/>
        <v>-0.11000000000000121</v>
      </c>
      <c r="O35" s="30">
        <f t="shared" si="47"/>
        <v>-0.14999999999999858</v>
      </c>
      <c r="P35" s="30">
        <f t="shared" si="47"/>
        <v>-0.18000000000000149</v>
      </c>
      <c r="Q35" s="30">
        <f t="shared" si="47"/>
        <v>-0.11999999999999922</v>
      </c>
      <c r="R35" s="27">
        <f t="shared" si="47"/>
        <v>-1.9999999999999574E-2</v>
      </c>
      <c r="S35" s="30" t="e">
        <f>S15-#REF!</f>
        <v>#REF!</v>
      </c>
      <c r="T35" s="30">
        <f t="shared" si="37"/>
        <v>-8.9999999999999858E-2</v>
      </c>
      <c r="U35" s="30">
        <f t="shared" si="37"/>
        <v>5.0000000000000711E-2</v>
      </c>
      <c r="V35" s="27">
        <f t="shared" si="37"/>
        <v>-6.0000000000000497E-2</v>
      </c>
      <c r="W35" s="30" t="e">
        <f>(W15-#REF!)/3</f>
        <v>#REF!</v>
      </c>
      <c r="X35" s="27"/>
      <c r="Y35" s="30">
        <f t="shared" si="38"/>
        <v>1.9999999999999574E-2</v>
      </c>
      <c r="Z35" s="27">
        <f t="shared" si="38"/>
        <v>0</v>
      </c>
      <c r="AA35" s="27">
        <f t="shared" si="38"/>
        <v>-3.9999999999999147E-2</v>
      </c>
      <c r="AB35" s="30">
        <f t="shared" si="39"/>
        <v>-6.0000000000000497E-2</v>
      </c>
      <c r="AC35" s="27">
        <f t="shared" si="39"/>
        <v>-8.9999999999999858E-2</v>
      </c>
      <c r="AD35" s="33">
        <f t="shared" si="39"/>
        <v>-8.0000000000000071E-2</v>
      </c>
      <c r="AE35" s="30">
        <f t="shared" si="39"/>
        <v>-5.0000000000000711E-2</v>
      </c>
      <c r="AF35" s="27">
        <f t="shared" si="39"/>
        <v>-8.0000000000000071E-2</v>
      </c>
      <c r="AG35" s="33">
        <f t="shared" si="39"/>
        <v>-0.11999999999999922</v>
      </c>
      <c r="AH35" s="30">
        <f t="shared" si="39"/>
        <v>-0.13000000000000078</v>
      </c>
      <c r="AI35" s="30">
        <f t="shared" si="39"/>
        <v>-0.13999999999999879</v>
      </c>
      <c r="AJ35" s="178">
        <f t="shared" si="39"/>
        <v>-0.13000000000000078</v>
      </c>
      <c r="AK35" s="178">
        <f t="shared" si="39"/>
        <v>-0.12999999999999901</v>
      </c>
      <c r="AL35" s="241">
        <f t="shared" si="39"/>
        <v>-3.0000000000001137E-2</v>
      </c>
      <c r="AM35" s="242">
        <f t="shared" si="39"/>
        <v>-0.11999999999999922</v>
      </c>
      <c r="AN35" s="242">
        <f t="shared" si="39"/>
        <v>-0.14000000000000057</v>
      </c>
      <c r="AO35" s="242">
        <f t="shared" si="39"/>
        <v>-0.13000000000000078</v>
      </c>
      <c r="AP35" s="242">
        <f t="shared" si="39"/>
        <v>-9.9999999999999645E-2</v>
      </c>
      <c r="AQ35" s="242">
        <f t="shared" si="44"/>
        <v>-0.11999999999999922</v>
      </c>
      <c r="AR35" s="242">
        <f t="shared" si="44"/>
        <v>-0.15000000000000036</v>
      </c>
      <c r="AS35" s="242">
        <f t="shared" si="44"/>
        <v>-0.15000000000000036</v>
      </c>
      <c r="AT35" s="242">
        <f t="shared" si="42"/>
        <v>0.30000000000000071</v>
      </c>
      <c r="AU35" s="243">
        <f t="shared" si="42"/>
        <v>-6.0000000000000497E-2</v>
      </c>
      <c r="AV35" s="200">
        <f t="shared" si="42"/>
        <v>0.30000000000000071</v>
      </c>
      <c r="AW35" s="167" t="s">
        <v>105</v>
      </c>
      <c r="AX35" s="215"/>
      <c r="AY35" s="21"/>
      <c r="AZ35" s="21"/>
      <c r="BA35" s="21"/>
      <c r="BB35" s="21"/>
      <c r="BC35" s="21"/>
      <c r="BD35" s="21"/>
      <c r="BE35" s="21"/>
      <c r="BF35" s="26"/>
      <c r="BG35" s="26"/>
      <c r="BH35" s="21"/>
      <c r="BI35" s="26"/>
      <c r="BJ35" s="26"/>
      <c r="BK35" s="26"/>
      <c r="BL35" s="21"/>
      <c r="BM35" s="21"/>
      <c r="BN35" s="21"/>
      <c r="BO35" s="116"/>
      <c r="BP35" s="26"/>
      <c r="BQ35" s="26"/>
      <c r="BR35" s="26"/>
      <c r="BS35" s="26"/>
      <c r="BT35" s="21"/>
      <c r="BU35" s="26"/>
      <c r="BV35" s="107"/>
      <c r="BW35" s="22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K35" s="1"/>
      <c r="EL35" s="1"/>
      <c r="EM35" s="1"/>
      <c r="EN35" s="1"/>
      <c r="EO35" s="1"/>
      <c r="EP35" s="1"/>
      <c r="EQ35" s="1"/>
      <c r="ER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I35" s="1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</row>
    <row r="36" spans="1:256">
      <c r="A36" s="5"/>
      <c r="B36" s="16"/>
      <c r="C36" s="50"/>
      <c r="D36" s="47"/>
      <c r="E36" s="33"/>
      <c r="F36" s="30"/>
      <c r="G36" s="27"/>
      <c r="H36" s="27"/>
      <c r="I36" s="30"/>
      <c r="J36" s="39"/>
      <c r="K36" s="27"/>
      <c r="L36" s="30"/>
      <c r="M36" s="27"/>
      <c r="N36" s="30"/>
      <c r="O36" s="30"/>
      <c r="P36" s="30"/>
      <c r="Q36" s="30"/>
      <c r="R36" s="27"/>
      <c r="S36" s="30"/>
      <c r="T36" s="30"/>
      <c r="U36" s="30"/>
      <c r="V36" s="27"/>
      <c r="W36" s="30"/>
      <c r="X36" s="27"/>
      <c r="Y36" s="30"/>
      <c r="Z36" s="27"/>
      <c r="AA36" s="27"/>
      <c r="AB36" s="30"/>
      <c r="AC36" s="27"/>
      <c r="AD36" s="33"/>
      <c r="AE36" s="30"/>
      <c r="AF36" s="27"/>
      <c r="AG36" s="33"/>
      <c r="AH36" s="30"/>
      <c r="AI36" s="30"/>
      <c r="AJ36" s="178"/>
      <c r="AK36" s="178"/>
      <c r="AL36" s="241"/>
      <c r="AM36" s="242"/>
      <c r="AN36" s="242"/>
      <c r="AO36" s="242"/>
      <c r="AP36" s="242"/>
      <c r="AQ36" s="242"/>
      <c r="AR36" s="242"/>
      <c r="AS36" s="242"/>
      <c r="AT36" s="242"/>
      <c r="AU36" s="243"/>
      <c r="AV36" s="200"/>
      <c r="AW36" s="142"/>
      <c r="AX36" s="215"/>
      <c r="AY36" s="21"/>
      <c r="AZ36" s="21"/>
      <c r="BA36" s="21"/>
      <c r="BB36" s="21"/>
      <c r="BC36" s="21"/>
      <c r="BD36" s="21"/>
      <c r="BE36" s="21"/>
      <c r="BF36" s="26"/>
      <c r="BG36" s="26"/>
      <c r="BH36" s="21"/>
      <c r="BI36" s="26"/>
      <c r="BJ36" s="26"/>
      <c r="BK36" s="26"/>
      <c r="BL36" s="21"/>
      <c r="BM36" s="21"/>
      <c r="BN36" s="21"/>
      <c r="BO36" s="116"/>
      <c r="BP36" s="26"/>
      <c r="BQ36" s="26"/>
      <c r="BR36" s="26"/>
      <c r="BS36" s="26"/>
      <c r="BT36" s="21"/>
      <c r="BU36" s="26"/>
      <c r="BV36" s="107"/>
      <c r="BW36" s="22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K36" s="1"/>
      <c r="EL36" s="1"/>
      <c r="EM36" s="1"/>
      <c r="EN36" s="1"/>
      <c r="EO36" s="1"/>
      <c r="EP36" s="1"/>
      <c r="EQ36" s="1"/>
      <c r="ER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I36" s="1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</row>
    <row r="37" spans="1:256">
      <c r="A37" s="5"/>
      <c r="B37" s="16" t="s">
        <v>0</v>
      </c>
      <c r="C37" s="50">
        <v>76</v>
      </c>
      <c r="D37" s="47"/>
      <c r="E37" s="33">
        <f t="shared" ref="E37:R37" si="48">E17-D17</f>
        <v>9.9999999999997868E-3</v>
      </c>
      <c r="F37" s="30">
        <f t="shared" si="48"/>
        <v>-9.9999999999997868E-3</v>
      </c>
      <c r="G37" s="27">
        <f t="shared" si="48"/>
        <v>9.9999999999997868E-3</v>
      </c>
      <c r="H37" s="27">
        <f t="shared" si="48"/>
        <v>4.9999999999999822E-2</v>
      </c>
      <c r="I37" s="30">
        <f t="shared" si="48"/>
        <v>0.22000000000000064</v>
      </c>
      <c r="J37" s="39">
        <f t="shared" si="48"/>
        <v>0.1899999999999995</v>
      </c>
      <c r="K37" s="27">
        <f t="shared" si="48"/>
        <v>8.9999999999999858E-2</v>
      </c>
      <c r="L37" s="30">
        <f t="shared" si="48"/>
        <v>0.37000000000000099</v>
      </c>
      <c r="M37" s="27">
        <f t="shared" si="48"/>
        <v>0.16000000000000014</v>
      </c>
      <c r="N37" s="30">
        <f t="shared" si="48"/>
        <v>0.10999999999999943</v>
      </c>
      <c r="O37" s="30">
        <f t="shared" si="48"/>
        <v>6.0000000000000497E-2</v>
      </c>
      <c r="P37" s="30">
        <f t="shared" si="48"/>
        <v>-0.19000000000000128</v>
      </c>
      <c r="Q37" s="30">
        <f t="shared" si="48"/>
        <v>-0.16999999999999993</v>
      </c>
      <c r="R37" s="27">
        <f t="shared" si="48"/>
        <v>-0.19999999999999929</v>
      </c>
      <c r="S37" s="30" t="e">
        <f>S17-#REF!</f>
        <v>#REF!</v>
      </c>
      <c r="T37" s="30">
        <f t="shared" ref="T37:V39" si="49">T17-S17</f>
        <v>-0.13999999999999968</v>
      </c>
      <c r="U37" s="30">
        <f t="shared" si="49"/>
        <v>-0.19000000000000039</v>
      </c>
      <c r="V37" s="27">
        <f t="shared" si="49"/>
        <v>-7.0000000000000284E-2</v>
      </c>
      <c r="W37" s="30" t="e">
        <f>(W17-#REF!)/3</f>
        <v>#REF!</v>
      </c>
      <c r="X37" s="27"/>
      <c r="Y37" s="30">
        <f t="shared" ref="Y37:AA39" si="50">Y17-X17</f>
        <v>-0.16000000000000014</v>
      </c>
      <c r="Z37" s="27">
        <f t="shared" si="50"/>
        <v>-0.10999999999999943</v>
      </c>
      <c r="AA37" s="27">
        <f t="shared" si="50"/>
        <v>-0.10000000000000142</v>
      </c>
      <c r="AB37" s="30">
        <f t="shared" ref="AB37:AP39" si="51">AB17-AA17</f>
        <v>-5.9999999999998721E-2</v>
      </c>
      <c r="AC37" s="27">
        <f t="shared" si="51"/>
        <v>-7.0000000000000284E-2</v>
      </c>
      <c r="AD37" s="33">
        <f t="shared" si="51"/>
        <v>-3.0000000000001137E-2</v>
      </c>
      <c r="AE37" s="30">
        <f t="shared" si="51"/>
        <v>4.0000000000000924E-2</v>
      </c>
      <c r="AF37" s="27">
        <f t="shared" si="51"/>
        <v>-8.0000000000000071E-2</v>
      </c>
      <c r="AG37" s="33">
        <f t="shared" si="51"/>
        <v>-5.0000000000000711E-2</v>
      </c>
      <c r="AH37" s="30">
        <f t="shared" si="51"/>
        <v>-5.9999999999998721E-2</v>
      </c>
      <c r="AI37" s="30">
        <f t="shared" si="51"/>
        <v>-6.0000000000000497E-2</v>
      </c>
      <c r="AJ37" s="178">
        <f t="shared" si="51"/>
        <v>-4.0000000000000924E-2</v>
      </c>
      <c r="AK37" s="178">
        <f t="shared" si="51"/>
        <v>-1.9999999999999574E-2</v>
      </c>
      <c r="AL37" s="241">
        <f t="shared" si="39"/>
        <v>-0.62999999999999989</v>
      </c>
      <c r="AM37" s="242">
        <f t="shared" si="39"/>
        <v>-8.9999999999999858E-2</v>
      </c>
      <c r="AN37" s="242">
        <f t="shared" si="39"/>
        <v>0</v>
      </c>
      <c r="AO37" s="242">
        <f t="shared" si="39"/>
        <v>-0.14999999999999947</v>
      </c>
      <c r="AP37" s="242">
        <f t="shared" si="39"/>
        <v>-5.0000000000000711E-2</v>
      </c>
      <c r="AQ37" s="242">
        <f t="shared" ref="AQ37:AR39" si="52">AQ17-AP17</f>
        <v>-6.9999999999999396E-2</v>
      </c>
      <c r="AR37" s="242">
        <f t="shared" si="52"/>
        <v>-0.1800000000000006</v>
      </c>
      <c r="AS37" s="242">
        <f t="shared" ref="AS37:AT39" si="53">AS17-AR17</f>
        <v>-0.27999999999999936</v>
      </c>
      <c r="AT37" s="242">
        <f t="shared" si="53"/>
        <v>6.9999999999999396E-2</v>
      </c>
      <c r="AU37" s="243">
        <f t="shared" ref="AU37:AV39" si="54">AU17-AT17</f>
        <v>0.36000000000000032</v>
      </c>
      <c r="AV37" s="200">
        <f t="shared" si="54"/>
        <v>0.15000000000000036</v>
      </c>
      <c r="AW37" s="166" t="s">
        <v>161</v>
      </c>
      <c r="AX37" s="215"/>
      <c r="AY37" s="21"/>
      <c r="AZ37" s="21"/>
      <c r="BA37" s="21"/>
      <c r="BB37" s="21"/>
      <c r="BC37" s="21"/>
      <c r="BD37" s="21"/>
      <c r="BE37" s="21"/>
      <c r="BF37" s="26"/>
      <c r="BG37" s="26"/>
      <c r="BH37" s="21"/>
      <c r="BI37" s="26"/>
      <c r="BJ37" s="26"/>
      <c r="BK37" s="26"/>
      <c r="BL37" s="21"/>
      <c r="BM37" s="21"/>
      <c r="BN37" s="21"/>
      <c r="BO37" s="116"/>
      <c r="BP37" s="26"/>
      <c r="BQ37" s="26"/>
      <c r="BR37" s="26"/>
      <c r="BS37" s="26"/>
      <c r="BT37" s="21"/>
      <c r="BU37" s="26"/>
      <c r="BV37" s="107"/>
      <c r="BW37" s="22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K37" s="1"/>
      <c r="EL37" s="1"/>
      <c r="EM37" s="1"/>
      <c r="EN37" s="1"/>
      <c r="EO37" s="1"/>
      <c r="EP37" s="1"/>
      <c r="EQ37" s="1"/>
      <c r="ER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I37" s="1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</row>
    <row r="38" spans="1:256">
      <c r="A38" s="5"/>
      <c r="B38" s="16" t="s">
        <v>12</v>
      </c>
      <c r="C38" s="49">
        <v>71</v>
      </c>
      <c r="D38" s="47"/>
      <c r="E38" s="33">
        <f t="shared" ref="E38:R38" si="55">E18-D18</f>
        <v>-3.0000000000000249E-2</v>
      </c>
      <c r="F38" s="30">
        <f t="shared" si="55"/>
        <v>7.0000000000000284E-2</v>
      </c>
      <c r="G38" s="27">
        <f t="shared" si="55"/>
        <v>4.9999999999999822E-2</v>
      </c>
      <c r="H38" s="27">
        <f t="shared" si="55"/>
        <v>0</v>
      </c>
      <c r="I38" s="30">
        <f t="shared" si="55"/>
        <v>0.24000000000000021</v>
      </c>
      <c r="J38" s="39">
        <f t="shared" si="55"/>
        <v>9.9999999999999645E-2</v>
      </c>
      <c r="K38" s="27">
        <f t="shared" si="55"/>
        <v>-1.9999999999999574E-2</v>
      </c>
      <c r="L38" s="30">
        <f t="shared" si="55"/>
        <v>0.16000000000000014</v>
      </c>
      <c r="M38" s="27">
        <f t="shared" si="55"/>
        <v>6.0000000000000497E-2</v>
      </c>
      <c r="N38" s="30">
        <f t="shared" si="55"/>
        <v>0</v>
      </c>
      <c r="O38" s="30">
        <f t="shared" si="55"/>
        <v>1.9999999999999574E-2</v>
      </c>
      <c r="P38" s="30">
        <f t="shared" si="55"/>
        <v>-4.0000000000000924E-2</v>
      </c>
      <c r="Q38" s="30">
        <f t="shared" si="55"/>
        <v>-3.9999999999999147E-2</v>
      </c>
      <c r="R38" s="27">
        <f t="shared" si="55"/>
        <v>-5.0000000000000711E-2</v>
      </c>
      <c r="S38" s="30" t="e">
        <f>S18-#REF!</f>
        <v>#REF!</v>
      </c>
      <c r="T38" s="30">
        <f t="shared" si="49"/>
        <v>7.0000000000000284E-2</v>
      </c>
      <c r="U38" s="30">
        <f t="shared" si="49"/>
        <v>-0.13999999999999968</v>
      </c>
      <c r="V38" s="27">
        <f t="shared" si="49"/>
        <v>4.9999999999999822E-2</v>
      </c>
      <c r="W38" s="30" t="e">
        <f>(W18-#REF!)/3</f>
        <v>#REF!</v>
      </c>
      <c r="X38" s="27"/>
      <c r="Y38" s="30">
        <f t="shared" si="50"/>
        <v>-8.0000000000000071E-2</v>
      </c>
      <c r="Z38" s="27">
        <f t="shared" si="50"/>
        <v>-4.0000000000000924E-2</v>
      </c>
      <c r="AA38" s="27">
        <f t="shared" si="50"/>
        <v>-4.9999999999998934E-2</v>
      </c>
      <c r="AB38" s="30">
        <f t="shared" si="51"/>
        <v>-6.0000000000000497E-2</v>
      </c>
      <c r="AC38" s="27">
        <f t="shared" si="51"/>
        <v>-4.0000000000000924E-2</v>
      </c>
      <c r="AD38" s="33">
        <f t="shared" si="51"/>
        <v>-3.9999999999999147E-2</v>
      </c>
      <c r="AE38" s="30">
        <f t="shared" si="51"/>
        <v>3.9999999999999147E-2</v>
      </c>
      <c r="AF38" s="27">
        <f t="shared" si="51"/>
        <v>-6.9999999999999396E-2</v>
      </c>
      <c r="AG38" s="33">
        <f t="shared" si="51"/>
        <v>-6.9999999999999396E-2</v>
      </c>
      <c r="AH38" s="30">
        <f t="shared" si="51"/>
        <v>-6.0000000000000497E-2</v>
      </c>
      <c r="AI38" s="30">
        <f t="shared" si="51"/>
        <v>-8.0000000000000071E-2</v>
      </c>
      <c r="AJ38" s="178">
        <f t="shared" si="51"/>
        <v>-5.9999999999999609E-2</v>
      </c>
      <c r="AK38" s="178">
        <f t="shared" si="51"/>
        <v>-7.0000000000000284E-2</v>
      </c>
      <c r="AL38" s="241">
        <f t="shared" si="51"/>
        <v>0</v>
      </c>
      <c r="AM38" s="242">
        <f t="shared" si="51"/>
        <v>-7.0000000000000284E-2</v>
      </c>
      <c r="AN38" s="242">
        <f t="shared" si="51"/>
        <v>-7.9999999999999183E-2</v>
      </c>
      <c r="AO38" s="242">
        <f t="shared" si="51"/>
        <v>-0.10000000000000053</v>
      </c>
      <c r="AP38" s="242">
        <f t="shared" si="51"/>
        <v>-1.9999999999999574E-2</v>
      </c>
      <c r="AQ38" s="242">
        <f t="shared" si="52"/>
        <v>-0.16000000000000014</v>
      </c>
      <c r="AR38" s="242">
        <f t="shared" si="52"/>
        <v>-0.1800000000000006</v>
      </c>
      <c r="AS38" s="242">
        <f t="shared" si="53"/>
        <v>-0.30999999999999961</v>
      </c>
      <c r="AT38" s="242">
        <f t="shared" si="53"/>
        <v>0.21999999999999975</v>
      </c>
      <c r="AU38" s="243">
        <f t="shared" si="54"/>
        <v>8.9999999999999858E-2</v>
      </c>
      <c r="AV38" s="200">
        <f t="shared" si="54"/>
        <v>0.11000000000000032</v>
      </c>
      <c r="AW38" s="166" t="s">
        <v>161</v>
      </c>
      <c r="AX38" s="215"/>
      <c r="AY38" s="21">
        <f t="shared" ref="AY38:BF38" si="56">AVERAGE(Y37:Y39)</f>
        <v>-0.11000000000000003</v>
      </c>
      <c r="AZ38" s="21">
        <f t="shared" si="56"/>
        <v>-7.6666666666666813E-2</v>
      </c>
      <c r="BA38" s="21">
        <f t="shared" si="56"/>
        <v>-8.3333333333333634E-2</v>
      </c>
      <c r="BB38" s="21">
        <f t="shared" si="56"/>
        <v>-6.666666666666643E-2</v>
      </c>
      <c r="BC38" s="21">
        <f t="shared" si="56"/>
        <v>-6.3333333333333755E-2</v>
      </c>
      <c r="BD38" s="21">
        <f t="shared" si="56"/>
        <v>-5.3333333333333378E-2</v>
      </c>
      <c r="BE38" s="21">
        <f t="shared" si="56"/>
        <v>2.3333333333333428E-2</v>
      </c>
      <c r="BF38" s="26">
        <f t="shared" si="56"/>
        <v>-6.9999999999999687E-2</v>
      </c>
      <c r="BG38" s="171">
        <f t="shared" ref="BG38:BV38" si="57">AVERAGE(AG37:AG39)</f>
        <v>-5.3333333333333378E-2</v>
      </c>
      <c r="BH38" s="173">
        <f t="shared" si="57"/>
        <v>-6.3333333333333172E-2</v>
      </c>
      <c r="BI38" s="171">
        <f t="shared" si="57"/>
        <v>-7.0000000000000284E-2</v>
      </c>
      <c r="BJ38" s="171">
        <f t="shared" si="57"/>
        <v>-5.6666666666666643E-2</v>
      </c>
      <c r="BK38" s="171">
        <f t="shared" si="57"/>
        <v>-5.6666666666666643E-2</v>
      </c>
      <c r="BL38" s="127">
        <f t="shared" si="57"/>
        <v>-0.20333333333333345</v>
      </c>
      <c r="BM38" s="173">
        <f t="shared" si="57"/>
        <v>-8.3333333333333329E-2</v>
      </c>
      <c r="BN38" s="173">
        <f t="shared" si="57"/>
        <v>-0.11333333333333299</v>
      </c>
      <c r="BO38" s="224">
        <f t="shared" si="57"/>
        <v>-0.19333333333333336</v>
      </c>
      <c r="BP38" s="171">
        <f t="shared" si="57"/>
        <v>-6.6666666666666721E-2</v>
      </c>
      <c r="BQ38" s="124">
        <f t="shared" si="57"/>
        <v>-0.1466666666666665</v>
      </c>
      <c r="BR38" s="124">
        <f t="shared" si="57"/>
        <v>-0.20333333333333373</v>
      </c>
      <c r="BS38" s="124">
        <f t="shared" si="57"/>
        <v>-0.293333333333333</v>
      </c>
      <c r="BT38" s="174">
        <f t="shared" si="57"/>
        <v>0.13666666666666641</v>
      </c>
      <c r="BU38" s="172">
        <f t="shared" si="57"/>
        <v>0.38999999999999996</v>
      </c>
      <c r="BV38" s="226">
        <f t="shared" si="57"/>
        <v>0.24666666666666673</v>
      </c>
      <c r="BW38" s="22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K38" s="1"/>
      <c r="EL38" s="1"/>
      <c r="EM38" s="1"/>
      <c r="EN38" s="1"/>
      <c r="EO38" s="1"/>
      <c r="EP38" s="1"/>
      <c r="EQ38" s="1"/>
      <c r="ER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I38" s="1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</row>
    <row r="39" spans="1:256">
      <c r="A39" s="5"/>
      <c r="B39" s="16"/>
      <c r="C39" s="50" t="s">
        <v>14</v>
      </c>
      <c r="D39" s="47"/>
      <c r="E39" s="33">
        <f t="shared" ref="E39:R39" si="58">E19-D19</f>
        <v>-0.10999999999999943</v>
      </c>
      <c r="F39" s="30">
        <f t="shared" si="58"/>
        <v>5.9999999999999609E-2</v>
      </c>
      <c r="G39" s="27">
        <f t="shared" si="58"/>
        <v>0.23000000000000043</v>
      </c>
      <c r="H39" s="27">
        <f t="shared" si="58"/>
        <v>0</v>
      </c>
      <c r="I39" s="30">
        <f t="shared" si="58"/>
        <v>0.10999999999999943</v>
      </c>
      <c r="J39" s="39">
        <f t="shared" si="58"/>
        <v>6.0000000000000497E-2</v>
      </c>
      <c r="K39" s="27">
        <f t="shared" si="58"/>
        <v>9.9999999999997868E-3</v>
      </c>
      <c r="L39" s="30">
        <f t="shared" si="58"/>
        <v>8.9999999999999858E-2</v>
      </c>
      <c r="M39" s="27">
        <f t="shared" si="58"/>
        <v>4.0000000000000036E-2</v>
      </c>
      <c r="N39" s="30">
        <f t="shared" si="58"/>
        <v>9.9999999999997868E-3</v>
      </c>
      <c r="O39" s="30">
        <f t="shared" si="58"/>
        <v>1.0000000000000675E-2</v>
      </c>
      <c r="P39" s="30">
        <f t="shared" si="58"/>
        <v>0</v>
      </c>
      <c r="Q39" s="30">
        <f t="shared" si="58"/>
        <v>0</v>
      </c>
      <c r="R39" s="27">
        <f t="shared" si="58"/>
        <v>9.9999999999997868E-3</v>
      </c>
      <c r="S39" s="30" t="e">
        <f>S19-#REF!</f>
        <v>#REF!</v>
      </c>
      <c r="T39" s="30">
        <f t="shared" si="49"/>
        <v>0.13999999999999968</v>
      </c>
      <c r="U39" s="30">
        <f t="shared" si="49"/>
        <v>-0.17999999999999972</v>
      </c>
      <c r="V39" s="27">
        <f t="shared" si="49"/>
        <v>-8.9999999999999858E-2</v>
      </c>
      <c r="W39" s="30" t="e">
        <f>(W19-#REF!)/3</f>
        <v>#REF!</v>
      </c>
      <c r="X39" s="27"/>
      <c r="Y39" s="30">
        <f t="shared" si="50"/>
        <v>-8.9999999999999858E-2</v>
      </c>
      <c r="Z39" s="27">
        <f t="shared" si="50"/>
        <v>-8.0000000000000071E-2</v>
      </c>
      <c r="AA39" s="27">
        <f t="shared" si="50"/>
        <v>-0.10000000000000053</v>
      </c>
      <c r="AB39" s="30">
        <f t="shared" si="51"/>
        <v>-8.0000000000000071E-2</v>
      </c>
      <c r="AC39" s="27">
        <f t="shared" si="51"/>
        <v>-8.0000000000000071E-2</v>
      </c>
      <c r="AD39" s="33">
        <f t="shared" si="51"/>
        <v>-8.9999999999999858E-2</v>
      </c>
      <c r="AE39" s="30">
        <f t="shared" si="51"/>
        <v>-9.9999999999997868E-3</v>
      </c>
      <c r="AF39" s="27">
        <f t="shared" si="51"/>
        <v>-5.9999999999999609E-2</v>
      </c>
      <c r="AG39" s="33">
        <f t="shared" si="51"/>
        <v>-4.0000000000000036E-2</v>
      </c>
      <c r="AH39" s="30">
        <f t="shared" si="51"/>
        <v>-7.0000000000000284E-2</v>
      </c>
      <c r="AI39" s="30">
        <f t="shared" si="51"/>
        <v>-7.0000000000000284E-2</v>
      </c>
      <c r="AJ39" s="178">
        <f t="shared" si="51"/>
        <v>-6.9999999999999396E-2</v>
      </c>
      <c r="AK39" s="178">
        <f t="shared" si="51"/>
        <v>-8.0000000000000071E-2</v>
      </c>
      <c r="AL39" s="241">
        <f t="shared" si="51"/>
        <v>1.9999999999999574E-2</v>
      </c>
      <c r="AM39" s="242">
        <f t="shared" si="51"/>
        <v>-8.9999999999999858E-2</v>
      </c>
      <c r="AN39" s="242">
        <f t="shared" si="51"/>
        <v>-0.25999999999999979</v>
      </c>
      <c r="AO39" s="242">
        <f t="shared" si="51"/>
        <v>-0.33000000000000007</v>
      </c>
      <c r="AP39" s="242">
        <f t="shared" si="51"/>
        <v>-0.12999999999999989</v>
      </c>
      <c r="AQ39" s="242">
        <f t="shared" si="52"/>
        <v>-0.20999999999999996</v>
      </c>
      <c r="AR39" s="242">
        <f t="shared" si="52"/>
        <v>-0.25</v>
      </c>
      <c r="AS39" s="242">
        <f t="shared" si="53"/>
        <v>-0.29000000000000004</v>
      </c>
      <c r="AT39" s="242">
        <f t="shared" si="53"/>
        <v>0.12000000000000011</v>
      </c>
      <c r="AU39" s="243">
        <f t="shared" si="54"/>
        <v>0.71999999999999975</v>
      </c>
      <c r="AV39" s="200">
        <f t="shared" si="54"/>
        <v>0.47999999999999954</v>
      </c>
      <c r="AW39" s="166" t="s">
        <v>161</v>
      </c>
      <c r="AX39" s="215"/>
      <c r="AY39" s="21"/>
      <c r="AZ39" s="21"/>
      <c r="BA39" s="21"/>
      <c r="BB39" s="21"/>
      <c r="BC39" s="21"/>
      <c r="BD39" s="21"/>
      <c r="BE39" s="21"/>
      <c r="BF39" s="26"/>
      <c r="BG39" s="26"/>
      <c r="BH39" s="21"/>
      <c r="BI39" s="26"/>
      <c r="BJ39" s="26"/>
      <c r="BK39" s="26"/>
      <c r="BL39" s="21"/>
      <c r="BM39" s="21"/>
      <c r="BN39" s="21"/>
      <c r="BO39" s="116"/>
      <c r="BP39" s="26"/>
      <c r="BQ39" s="26"/>
      <c r="BR39" s="26"/>
      <c r="BS39" s="26"/>
      <c r="BT39" s="21"/>
      <c r="BU39" s="26"/>
      <c r="BV39" s="107"/>
      <c r="BW39" s="22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K39" s="1"/>
      <c r="EL39" s="1"/>
      <c r="EM39" s="1"/>
      <c r="EN39" s="1"/>
      <c r="EO39" s="1"/>
      <c r="EP39" s="1"/>
      <c r="EQ39" s="1"/>
      <c r="ER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I39" s="1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</row>
    <row r="40" spans="1:256">
      <c r="A40" s="5"/>
      <c r="B40" s="16"/>
      <c r="C40" s="50"/>
      <c r="D40" s="47"/>
      <c r="E40" s="33"/>
      <c r="F40" s="30"/>
      <c r="G40" s="27"/>
      <c r="H40" s="27"/>
      <c r="I40" s="30"/>
      <c r="J40" s="39"/>
      <c r="K40" s="27"/>
      <c r="L40" s="30"/>
      <c r="M40" s="27"/>
      <c r="N40" s="30"/>
      <c r="O40" s="30"/>
      <c r="P40" s="30"/>
      <c r="Q40" s="30"/>
      <c r="R40" s="27"/>
      <c r="S40" s="30"/>
      <c r="T40" s="30"/>
      <c r="U40" s="30"/>
      <c r="V40" s="27"/>
      <c r="W40" s="30"/>
      <c r="X40" s="27"/>
      <c r="Y40" s="30"/>
      <c r="Z40" s="27"/>
      <c r="AA40" s="27"/>
      <c r="AB40" s="30"/>
      <c r="AC40" s="27"/>
      <c r="AD40" s="33"/>
      <c r="AE40" s="30"/>
      <c r="AF40" s="27"/>
      <c r="AG40" s="33"/>
      <c r="AH40" s="30"/>
      <c r="AI40" s="30"/>
      <c r="AJ40" s="178"/>
      <c r="AK40" s="178"/>
      <c r="AL40" s="241"/>
      <c r="AM40" s="242"/>
      <c r="AN40" s="242"/>
      <c r="AO40" s="242"/>
      <c r="AP40" s="242"/>
      <c r="AQ40" s="242"/>
      <c r="AR40" s="242"/>
      <c r="AS40" s="242"/>
      <c r="AT40" s="242"/>
      <c r="AU40" s="243"/>
      <c r="AV40" s="200"/>
      <c r="AW40" s="142"/>
      <c r="AX40" s="215"/>
      <c r="AY40" s="21"/>
      <c r="AZ40" s="21"/>
      <c r="BA40" s="21"/>
      <c r="BB40" s="21"/>
      <c r="BC40" s="21"/>
      <c r="BD40" s="21"/>
      <c r="BE40" s="21"/>
      <c r="BF40" s="26"/>
      <c r="BG40" s="26"/>
      <c r="BH40" s="21"/>
      <c r="BI40" s="26"/>
      <c r="BJ40" s="26"/>
      <c r="BK40" s="26"/>
      <c r="BL40" s="21"/>
      <c r="BM40" s="21"/>
      <c r="BN40" s="21"/>
      <c r="BO40" s="116"/>
      <c r="BP40" s="26"/>
      <c r="BQ40" s="26"/>
      <c r="BR40" s="26"/>
      <c r="BS40" s="26"/>
      <c r="BT40" s="21"/>
      <c r="BU40" s="26"/>
      <c r="BV40" s="107"/>
      <c r="BW40" s="22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K40" s="1"/>
      <c r="EL40" s="1"/>
      <c r="EM40" s="1"/>
      <c r="EN40" s="1"/>
      <c r="EO40" s="1"/>
      <c r="EP40" s="1"/>
      <c r="EQ40" s="1"/>
      <c r="ER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I40" s="1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</row>
    <row r="41" spans="1:256" ht="16.5" thickBot="1">
      <c r="A41" s="5"/>
      <c r="B41" s="17" t="s">
        <v>2</v>
      </c>
      <c r="C41" s="51" t="s">
        <v>3</v>
      </c>
      <c r="D41" s="47"/>
      <c r="E41" s="33">
        <f t="shared" ref="E41:R41" si="59">E21-D21</f>
        <v>-9.9999999999999645E-2</v>
      </c>
      <c r="F41" s="30">
        <f t="shared" si="59"/>
        <v>8.0000000000000071E-2</v>
      </c>
      <c r="G41" s="27">
        <f t="shared" si="59"/>
        <v>0.23999999999999932</v>
      </c>
      <c r="H41" s="27">
        <f t="shared" si="59"/>
        <v>-1.9999999999999574E-2</v>
      </c>
      <c r="I41" s="30">
        <f t="shared" si="59"/>
        <v>4.9999999999999822E-2</v>
      </c>
      <c r="J41" s="40">
        <f t="shared" si="59"/>
        <v>8.9999999999999858E-2</v>
      </c>
      <c r="K41" s="27">
        <f t="shared" si="59"/>
        <v>-8.0000000000000071E-2</v>
      </c>
      <c r="L41" s="30">
        <f t="shared" si="59"/>
        <v>-2.9999999999999361E-2</v>
      </c>
      <c r="M41" s="27">
        <f t="shared" si="59"/>
        <v>0</v>
      </c>
      <c r="N41" s="30">
        <f t="shared" si="59"/>
        <v>0.11999999999999922</v>
      </c>
      <c r="O41" s="30">
        <f t="shared" si="59"/>
        <v>5.0000000000000711E-2</v>
      </c>
      <c r="P41" s="30">
        <f t="shared" si="59"/>
        <v>2.9999999999999361E-2</v>
      </c>
      <c r="Q41" s="30">
        <f t="shared" si="59"/>
        <v>5.0000000000000711E-2</v>
      </c>
      <c r="R41" s="27">
        <f t="shared" si="59"/>
        <v>9.9999999999997868E-3</v>
      </c>
      <c r="S41" s="30" t="e">
        <f>S21-#REF!</f>
        <v>#REF!</v>
      </c>
      <c r="T41" s="30">
        <f>T21-S21</f>
        <v>0.86000000000000032</v>
      </c>
      <c r="U41" s="30">
        <f>U21-T21</f>
        <v>-0.26999999999999957</v>
      </c>
      <c r="V41" s="27">
        <f>V21-U21</f>
        <v>-0.1800000000000006</v>
      </c>
      <c r="W41" s="30" t="e">
        <f>(W21-#REF!)/3</f>
        <v>#REF!</v>
      </c>
      <c r="X41" s="54"/>
      <c r="Y41" s="147" t="s">
        <v>73</v>
      </c>
      <c r="Z41" s="27">
        <f t="shared" ref="Z41:AP41" si="60">Z21-Y21</f>
        <v>-9.0000000000000746E-2</v>
      </c>
      <c r="AA41" s="27">
        <f t="shared" si="60"/>
        <v>-8.9999999999999858E-2</v>
      </c>
      <c r="AB41" s="30">
        <f t="shared" si="60"/>
        <v>-8.9999999999999858E-2</v>
      </c>
      <c r="AC41" s="27">
        <f t="shared" si="60"/>
        <v>-9.9999999999999645E-2</v>
      </c>
      <c r="AD41" s="33">
        <f t="shared" si="60"/>
        <v>-0.10000000000000053</v>
      </c>
      <c r="AE41" s="30">
        <f t="shared" si="60"/>
        <v>-6.9999999999999396E-2</v>
      </c>
      <c r="AF41" s="27">
        <f t="shared" si="60"/>
        <v>-7.0000000000000284E-2</v>
      </c>
      <c r="AG41" s="67">
        <f t="shared" si="60"/>
        <v>-2.0000000000000462E-2</v>
      </c>
      <c r="AH41" s="30">
        <f t="shared" si="60"/>
        <v>-5.9999999999999609E-2</v>
      </c>
      <c r="AI41" s="30">
        <f t="shared" si="60"/>
        <v>-7.0000000000000284E-2</v>
      </c>
      <c r="AJ41" s="179">
        <f t="shared" si="60"/>
        <v>-0.10999999999999943</v>
      </c>
      <c r="AK41" s="179">
        <f t="shared" si="60"/>
        <v>-0.16999999999999993</v>
      </c>
      <c r="AL41" s="249">
        <f t="shared" si="60"/>
        <v>-0.1800000000000006</v>
      </c>
      <c r="AM41" s="242">
        <f t="shared" si="60"/>
        <v>-0.25999999999999979</v>
      </c>
      <c r="AN41" s="242">
        <f t="shared" si="60"/>
        <v>-0.33000000000000007</v>
      </c>
      <c r="AO41" s="242">
        <f t="shared" si="60"/>
        <v>-0.30999999999999961</v>
      </c>
      <c r="AP41" s="242">
        <f t="shared" si="60"/>
        <v>-0.11000000000000032</v>
      </c>
      <c r="AQ41" s="242">
        <f t="shared" ref="AQ41:AV41" si="61">AQ21-AP21</f>
        <v>-3.0000000000000249E-2</v>
      </c>
      <c r="AR41" s="242">
        <f t="shared" si="61"/>
        <v>-1.9999999999999574E-2</v>
      </c>
      <c r="AS41" s="242">
        <f t="shared" si="61"/>
        <v>-9.9999999999997868E-3</v>
      </c>
      <c r="AT41" s="242">
        <f t="shared" si="61"/>
        <v>0.42999999999999972</v>
      </c>
      <c r="AU41" s="243">
        <f t="shared" si="61"/>
        <v>0.33999999999999986</v>
      </c>
      <c r="AV41" s="201">
        <f t="shared" si="61"/>
        <v>0.5600000000000005</v>
      </c>
      <c r="AW41" s="144"/>
      <c r="AX41" s="215"/>
      <c r="AY41" s="21" t="str">
        <f t="shared" ref="AY41:BF41" si="62">Y41</f>
        <v>?</v>
      </c>
      <c r="AZ41" s="21">
        <f t="shared" si="62"/>
        <v>-9.0000000000000746E-2</v>
      </c>
      <c r="BA41" s="21">
        <f t="shared" si="62"/>
        <v>-8.9999999999999858E-2</v>
      </c>
      <c r="BB41" s="21">
        <f t="shared" si="62"/>
        <v>-8.9999999999999858E-2</v>
      </c>
      <c r="BC41" s="21">
        <f t="shared" si="62"/>
        <v>-9.9999999999999645E-2</v>
      </c>
      <c r="BD41" s="21">
        <f t="shared" si="62"/>
        <v>-0.10000000000000053</v>
      </c>
      <c r="BE41" s="21">
        <f t="shared" si="62"/>
        <v>-6.9999999999999396E-2</v>
      </c>
      <c r="BF41" s="26">
        <f t="shared" si="62"/>
        <v>-7.0000000000000284E-2</v>
      </c>
      <c r="BG41" s="171">
        <f t="shared" ref="BG41:BV41" si="63">AG41</f>
        <v>-2.0000000000000462E-2</v>
      </c>
      <c r="BH41" s="173">
        <f t="shared" si="63"/>
        <v>-5.9999999999999609E-2</v>
      </c>
      <c r="BI41" s="171">
        <f t="shared" si="63"/>
        <v>-7.0000000000000284E-2</v>
      </c>
      <c r="BJ41" s="171">
        <f t="shared" si="63"/>
        <v>-0.10999999999999943</v>
      </c>
      <c r="BK41" s="124">
        <f t="shared" si="63"/>
        <v>-0.16999999999999993</v>
      </c>
      <c r="BL41" s="127">
        <f t="shared" si="63"/>
        <v>-0.1800000000000006</v>
      </c>
      <c r="BM41" s="21">
        <f t="shared" si="63"/>
        <v>-0.25999999999999979</v>
      </c>
      <c r="BN41" s="21">
        <f t="shared" si="63"/>
        <v>-0.33000000000000007</v>
      </c>
      <c r="BO41" s="116">
        <f t="shared" si="63"/>
        <v>-0.30999999999999961</v>
      </c>
      <c r="BP41" s="26">
        <f t="shared" si="63"/>
        <v>-0.11000000000000032</v>
      </c>
      <c r="BQ41" s="26">
        <f t="shared" si="63"/>
        <v>-3.0000000000000249E-2</v>
      </c>
      <c r="BR41" s="26">
        <f t="shared" si="63"/>
        <v>-1.9999999999999574E-2</v>
      </c>
      <c r="BS41" s="26">
        <f t="shared" si="63"/>
        <v>-9.9999999999997868E-3</v>
      </c>
      <c r="BT41" s="21">
        <f t="shared" si="63"/>
        <v>0.42999999999999972</v>
      </c>
      <c r="BU41" s="26">
        <f t="shared" si="63"/>
        <v>0.33999999999999986</v>
      </c>
      <c r="BV41" s="112">
        <f t="shared" si="63"/>
        <v>0.5600000000000005</v>
      </c>
      <c r="BW41" s="22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K41" s="1"/>
      <c r="EL41" s="1"/>
      <c r="EM41" s="1"/>
      <c r="EN41" s="1"/>
      <c r="EO41" s="1"/>
      <c r="EP41" s="1"/>
      <c r="EQ41" s="1"/>
      <c r="ER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I41" s="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</row>
    <row r="42" spans="1:256" ht="81" customHeight="1" thickBot="1">
      <c r="A42" s="5"/>
      <c r="B42" s="6"/>
      <c r="C42" s="6"/>
      <c r="D42" s="23"/>
      <c r="E42" s="32" t="s">
        <v>21</v>
      </c>
      <c r="F42" s="24" t="s">
        <v>24</v>
      </c>
      <c r="G42" s="23" t="s">
        <v>26</v>
      </c>
      <c r="H42" s="23" t="s">
        <v>30</v>
      </c>
      <c r="I42" s="24" t="s">
        <v>33</v>
      </c>
      <c r="J42" s="35" t="s">
        <v>34</v>
      </c>
      <c r="K42" s="23" t="s">
        <v>39</v>
      </c>
      <c r="L42" s="24" t="s">
        <v>40</v>
      </c>
      <c r="M42" s="23" t="s">
        <v>43</v>
      </c>
      <c r="N42" s="24" t="s">
        <v>48</v>
      </c>
      <c r="O42" s="24" t="s">
        <v>49</v>
      </c>
      <c r="P42" s="24" t="s">
        <v>54</v>
      </c>
      <c r="Q42" s="24" t="s">
        <v>57</v>
      </c>
      <c r="R42" s="23" t="s">
        <v>60</v>
      </c>
      <c r="S42" s="24" t="s">
        <v>63</v>
      </c>
      <c r="T42" s="24" t="s">
        <v>64</v>
      </c>
      <c r="U42" s="24" t="s">
        <v>69</v>
      </c>
      <c r="V42" s="23" t="s">
        <v>72</v>
      </c>
      <c r="W42" s="104" t="s">
        <v>96</v>
      </c>
      <c r="X42" s="60" t="s">
        <v>109</v>
      </c>
      <c r="Y42" s="63" t="s">
        <v>112</v>
      </c>
      <c r="Z42" s="60" t="s">
        <v>117</v>
      </c>
      <c r="AA42" s="60" t="s">
        <v>123</v>
      </c>
      <c r="AB42" s="63" t="s">
        <v>139</v>
      </c>
      <c r="AC42" s="60" t="s">
        <v>140</v>
      </c>
      <c r="AD42" s="61" t="s">
        <v>144</v>
      </c>
      <c r="AE42" s="63" t="s">
        <v>150</v>
      </c>
      <c r="AF42" s="60" t="s">
        <v>156</v>
      </c>
      <c r="AG42" s="170" t="s">
        <v>166</v>
      </c>
      <c r="AH42" s="63" t="s">
        <v>172</v>
      </c>
      <c r="AI42" s="63" t="s">
        <v>175</v>
      </c>
      <c r="AJ42" s="177" t="s">
        <v>181</v>
      </c>
      <c r="AK42" s="177" t="s">
        <v>188</v>
      </c>
      <c r="AL42" s="210" t="s">
        <v>195</v>
      </c>
      <c r="AM42" s="251" t="s">
        <v>203</v>
      </c>
      <c r="AN42" s="251" t="s">
        <v>209</v>
      </c>
      <c r="AO42" s="251" t="s">
        <v>216</v>
      </c>
      <c r="AP42" s="251" t="s">
        <v>222</v>
      </c>
      <c r="AQ42" s="252" t="s">
        <v>229</v>
      </c>
      <c r="AR42" s="60" t="s">
        <v>235</v>
      </c>
      <c r="AS42" s="60" t="s">
        <v>241</v>
      </c>
      <c r="AT42" s="60" t="s">
        <v>249</v>
      </c>
      <c r="AU42" s="63" t="s">
        <v>257</v>
      </c>
      <c r="AV42" s="145" t="s">
        <v>260</v>
      </c>
      <c r="AW42" s="168"/>
      <c r="AX42" s="125"/>
      <c r="AY42" s="126" t="s">
        <v>113</v>
      </c>
      <c r="AZ42" s="126" t="s">
        <v>118</v>
      </c>
      <c r="BA42" s="126" t="s">
        <v>122</v>
      </c>
      <c r="BB42" s="126" t="s">
        <v>131</v>
      </c>
      <c r="BC42" s="126" t="s">
        <v>138</v>
      </c>
      <c r="BD42" s="126" t="s">
        <v>153</v>
      </c>
      <c r="BE42" s="126" t="s">
        <v>149</v>
      </c>
      <c r="BF42" s="169" t="s">
        <v>159</v>
      </c>
      <c r="BG42" s="169" t="s">
        <v>165</v>
      </c>
      <c r="BH42" s="126" t="s">
        <v>178</v>
      </c>
      <c r="BI42" s="175" t="s">
        <v>184</v>
      </c>
      <c r="BJ42" s="175" t="s">
        <v>185</v>
      </c>
      <c r="BK42" s="175" t="s">
        <v>191</v>
      </c>
      <c r="BL42" s="196" t="s">
        <v>194</v>
      </c>
      <c r="BM42" s="196" t="s">
        <v>204</v>
      </c>
      <c r="BN42" s="196" t="s">
        <v>212</v>
      </c>
      <c r="BO42" s="196" t="s">
        <v>219</v>
      </c>
      <c r="BP42" s="175" t="s">
        <v>223</v>
      </c>
      <c r="BQ42" s="175" t="s">
        <v>232</v>
      </c>
      <c r="BR42" s="175" t="s">
        <v>238</v>
      </c>
      <c r="BS42" s="175" t="s">
        <v>244</v>
      </c>
      <c r="BT42" s="196" t="s">
        <v>250</v>
      </c>
      <c r="BU42" s="175" t="s">
        <v>256</v>
      </c>
      <c r="BV42" s="229" t="s">
        <v>263</v>
      </c>
      <c r="BW42" s="22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K42" s="1"/>
      <c r="EL42" s="1"/>
      <c r="EM42" s="1"/>
      <c r="EN42" s="1"/>
      <c r="EO42" s="1"/>
      <c r="EP42" s="1"/>
      <c r="EQ42" s="1"/>
      <c r="ER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I42" s="1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  <row r="43" spans="1:256">
      <c r="A43" s="5"/>
      <c r="B43" s="15" t="s">
        <v>5</v>
      </c>
      <c r="C43" s="48" t="s">
        <v>6</v>
      </c>
      <c r="D43" s="47"/>
      <c r="E43" s="33">
        <f t="shared" ref="E43:AA43" si="64">E3-$C3</f>
        <v>0.74000000000000021</v>
      </c>
      <c r="F43" s="30">
        <f t="shared" si="64"/>
        <v>0.77000000000000135</v>
      </c>
      <c r="G43" s="27">
        <f t="shared" si="64"/>
        <v>0.77999999999999936</v>
      </c>
      <c r="H43" s="27">
        <f t="shared" si="64"/>
        <v>0.95000000000000107</v>
      </c>
      <c r="I43" s="30">
        <f t="shared" si="64"/>
        <v>1.67</v>
      </c>
      <c r="J43" s="41">
        <f t="shared" si="64"/>
        <v>1.58</v>
      </c>
      <c r="K43" s="27">
        <f t="shared" si="64"/>
        <v>1.5099999999999998</v>
      </c>
      <c r="L43" s="30">
        <f t="shared" si="64"/>
        <v>1.5999999999999996</v>
      </c>
      <c r="M43" s="27">
        <f t="shared" si="64"/>
        <v>1.5200000000000014</v>
      </c>
      <c r="N43" s="30">
        <f t="shared" si="64"/>
        <v>1.4099999999999984</v>
      </c>
      <c r="O43" s="30">
        <f t="shared" si="64"/>
        <v>1.33</v>
      </c>
      <c r="P43" s="30">
        <f t="shared" si="64"/>
        <v>1.2200000000000006</v>
      </c>
      <c r="Q43" s="30">
        <f t="shared" si="64"/>
        <v>1.1599999999999984</v>
      </c>
      <c r="R43" s="27">
        <f t="shared" si="64"/>
        <v>1.2900000000000009</v>
      </c>
      <c r="S43" s="30">
        <f t="shared" si="64"/>
        <v>9.9999999999999645E-2</v>
      </c>
      <c r="T43" s="30">
        <f t="shared" si="64"/>
        <v>9.9999999999997868E-3</v>
      </c>
      <c r="U43" s="30">
        <f t="shared" si="64"/>
        <v>-0.16999999999999993</v>
      </c>
      <c r="V43" s="27">
        <f t="shared" si="64"/>
        <v>0.13999999999999879</v>
      </c>
      <c r="W43" s="30">
        <f t="shared" si="64"/>
        <v>1.3199999999999985</v>
      </c>
      <c r="X43" s="27">
        <f t="shared" si="64"/>
        <v>1.5099999999999998</v>
      </c>
      <c r="Y43" s="30">
        <f t="shared" si="64"/>
        <v>1.4599999999999991</v>
      </c>
      <c r="Z43" s="27">
        <f t="shared" si="64"/>
        <v>1.42</v>
      </c>
      <c r="AA43" s="27">
        <f t="shared" si="64"/>
        <v>1.3499999999999996</v>
      </c>
      <c r="AB43" s="30">
        <f t="shared" ref="AB43:AD44" si="65">AB3-$C3</f>
        <v>1.2900000000000009</v>
      </c>
      <c r="AC43" s="27">
        <f t="shared" si="65"/>
        <v>1.2299999999999986</v>
      </c>
      <c r="AD43" s="33">
        <f t="shared" si="65"/>
        <v>1.1500000000000004</v>
      </c>
      <c r="AE43" s="30">
        <f t="shared" ref="AE43:AG44" si="66">AE3-$C3</f>
        <v>1.1300000000000008</v>
      </c>
      <c r="AF43" s="27">
        <f t="shared" si="66"/>
        <v>1.0299999999999994</v>
      </c>
      <c r="AG43" s="33">
        <f t="shared" si="66"/>
        <v>0.95999999999999908</v>
      </c>
      <c r="AH43" s="30">
        <f t="shared" ref="AH43:AJ44" si="67">AH3-$C3</f>
        <v>0.88000000000000078</v>
      </c>
      <c r="AI43" s="30">
        <f t="shared" si="67"/>
        <v>0.79000000000000092</v>
      </c>
      <c r="AJ43" s="178">
        <f t="shared" si="67"/>
        <v>0.72000000000000064</v>
      </c>
      <c r="AK43" s="178">
        <f t="shared" ref="AK43:AM44" si="68">AK3-$C3</f>
        <v>0.63999999999999879</v>
      </c>
      <c r="AL43" s="241">
        <f t="shared" si="68"/>
        <v>0.77999999999999936</v>
      </c>
      <c r="AM43" s="242">
        <f t="shared" si="68"/>
        <v>0.6899999999999995</v>
      </c>
      <c r="AN43" s="242">
        <f t="shared" ref="AN43:AS43" si="69">AN3-$C3</f>
        <v>0.58999999999999986</v>
      </c>
      <c r="AO43" s="242">
        <f t="shared" si="69"/>
        <v>0.4399999999999995</v>
      </c>
      <c r="AP43" s="242">
        <f t="shared" si="69"/>
        <v>0.46999999999999886</v>
      </c>
      <c r="AQ43" s="250">
        <f t="shared" si="69"/>
        <v>0.33000000000000007</v>
      </c>
      <c r="AR43" s="27">
        <f t="shared" si="69"/>
        <v>0.1899999999999995</v>
      </c>
      <c r="AS43" s="27">
        <f t="shared" si="69"/>
        <v>1.9999999999999574E-2</v>
      </c>
      <c r="AT43" s="27">
        <f t="shared" ref="AT43:AV44" si="70">AT3-$C3</f>
        <v>0.27999999999999936</v>
      </c>
      <c r="AU43" s="30">
        <f t="shared" si="70"/>
        <v>0.66999999999999993</v>
      </c>
      <c r="AV43" s="108">
        <f t="shared" si="70"/>
        <v>0.74000000000000021</v>
      </c>
      <c r="AW43" s="253"/>
      <c r="AX43" s="125"/>
      <c r="AY43" s="21"/>
      <c r="AZ43" s="21"/>
      <c r="BA43" s="21"/>
      <c r="BB43" s="21"/>
      <c r="BC43" s="21"/>
      <c r="BD43" s="21"/>
      <c r="BE43" s="21"/>
      <c r="BF43" s="26"/>
      <c r="BG43" s="26"/>
      <c r="BH43" s="21"/>
      <c r="BI43" s="26"/>
      <c r="BJ43" s="26"/>
      <c r="BK43" s="26"/>
      <c r="BL43" s="21"/>
      <c r="BM43" s="21"/>
      <c r="BN43" s="21"/>
      <c r="BO43" s="116"/>
      <c r="BP43" s="26"/>
      <c r="BQ43" s="26"/>
      <c r="BR43" s="37"/>
      <c r="BS43" s="26"/>
      <c r="BT43" s="21"/>
      <c r="BU43" s="26"/>
      <c r="BV43" s="98"/>
      <c r="BW43" s="22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K43" s="1"/>
      <c r="EL43" s="1"/>
      <c r="EM43" s="1"/>
      <c r="EN43" s="1"/>
      <c r="EO43" s="1"/>
      <c r="EP43" s="1"/>
      <c r="EQ43" s="1"/>
      <c r="ER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I43" s="1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</row>
    <row r="44" spans="1:256">
      <c r="A44" s="5"/>
      <c r="B44" s="16" t="s">
        <v>12</v>
      </c>
      <c r="C44" s="49" t="s">
        <v>8</v>
      </c>
      <c r="D44" s="47"/>
      <c r="E44" s="33">
        <f t="shared" ref="E44:AA44" si="71">E4-$C4</f>
        <v>1.5199999999999996</v>
      </c>
      <c r="F44" s="30">
        <f t="shared" si="71"/>
        <v>1.5399999999999991</v>
      </c>
      <c r="G44" s="27">
        <f t="shared" si="71"/>
        <v>1.5199999999999996</v>
      </c>
      <c r="H44" s="27">
        <f t="shared" si="71"/>
        <v>1.9299999999999997</v>
      </c>
      <c r="I44" s="30">
        <f t="shared" si="71"/>
        <v>2.3000000000000007</v>
      </c>
      <c r="J44" s="39">
        <f t="shared" si="71"/>
        <v>2.120000000000001</v>
      </c>
      <c r="K44" s="27">
        <f t="shared" si="71"/>
        <v>2.1999999999999993</v>
      </c>
      <c r="L44" s="30">
        <f t="shared" si="71"/>
        <v>2.3100000000000023</v>
      </c>
      <c r="M44" s="27">
        <f t="shared" si="71"/>
        <v>2.240000000000002</v>
      </c>
      <c r="N44" s="30">
        <f t="shared" si="71"/>
        <v>2.1700000000000017</v>
      </c>
      <c r="O44" s="30">
        <f t="shared" si="71"/>
        <v>2.1700000000000017</v>
      </c>
      <c r="P44" s="30">
        <f t="shared" si="71"/>
        <v>1.879999999999999</v>
      </c>
      <c r="Q44" s="30">
        <f t="shared" si="71"/>
        <v>1.7699999999999996</v>
      </c>
      <c r="R44" s="27">
        <f t="shared" si="71"/>
        <v>1.9000000000000021</v>
      </c>
      <c r="S44" s="30">
        <f t="shared" si="71"/>
        <v>0.66000000000000014</v>
      </c>
      <c r="T44" s="30">
        <f t="shared" si="71"/>
        <v>0.5600000000000005</v>
      </c>
      <c r="U44" s="30">
        <f t="shared" si="71"/>
        <v>0.40000000000000036</v>
      </c>
      <c r="V44" s="27">
        <f t="shared" si="71"/>
        <v>0.65000000000000036</v>
      </c>
      <c r="W44" s="30">
        <f t="shared" si="71"/>
        <v>2.0300000000000011</v>
      </c>
      <c r="X44" s="27">
        <f t="shared" si="71"/>
        <v>2.1999999999999993</v>
      </c>
      <c r="Y44" s="30">
        <f t="shared" si="71"/>
        <v>2.129999999999999</v>
      </c>
      <c r="Z44" s="27">
        <f t="shared" si="71"/>
        <v>2.09</v>
      </c>
      <c r="AA44" s="27">
        <f t="shared" si="71"/>
        <v>2.0199999999999996</v>
      </c>
      <c r="AB44" s="30">
        <f t="shared" si="65"/>
        <v>1.9499999999999993</v>
      </c>
      <c r="AC44" s="27">
        <f t="shared" si="65"/>
        <v>1.870000000000001</v>
      </c>
      <c r="AD44" s="33">
        <f t="shared" si="65"/>
        <v>1.7899999999999991</v>
      </c>
      <c r="AE44" s="30">
        <f t="shared" si="66"/>
        <v>1.6900000000000013</v>
      </c>
      <c r="AF44" s="27">
        <f t="shared" si="66"/>
        <v>1.629999999999999</v>
      </c>
      <c r="AG44" s="33">
        <f t="shared" si="66"/>
        <v>1.5600000000000023</v>
      </c>
      <c r="AH44" s="30">
        <f t="shared" si="67"/>
        <v>1.4700000000000024</v>
      </c>
      <c r="AI44" s="30">
        <f t="shared" si="67"/>
        <v>1.379999999999999</v>
      </c>
      <c r="AJ44" s="178">
        <f t="shared" si="67"/>
        <v>1.2900000000000009</v>
      </c>
      <c r="AK44" s="178">
        <f t="shared" si="68"/>
        <v>1.2000000000000011</v>
      </c>
      <c r="AL44" s="241">
        <f t="shared" si="68"/>
        <v>1.3599999999999994</v>
      </c>
      <c r="AM44" s="242">
        <f t="shared" si="68"/>
        <v>1.3599999999999994</v>
      </c>
      <c r="AN44" s="212" t="s">
        <v>102</v>
      </c>
      <c r="AO44" s="242">
        <f>AO4-$C4</f>
        <v>0.93000000000000149</v>
      </c>
      <c r="AP44" s="242">
        <f>AP4-$C4</f>
        <v>0.97000000000000064</v>
      </c>
      <c r="AQ44" s="250">
        <f>AQ4-$C4</f>
        <v>0.88000000000000078</v>
      </c>
      <c r="AR44" s="27">
        <f>AR4-$C4</f>
        <v>0.74000000000000021</v>
      </c>
      <c r="AS44" s="27">
        <f>AS4-$C4</f>
        <v>0.58000000000000007</v>
      </c>
      <c r="AT44" s="27">
        <f t="shared" si="70"/>
        <v>0.76000000000000156</v>
      </c>
      <c r="AU44" s="30">
        <f t="shared" si="70"/>
        <v>1.1000000000000014</v>
      </c>
      <c r="AV44" s="108">
        <f t="shared" si="70"/>
        <v>1.2400000000000002</v>
      </c>
      <c r="AW44" s="165"/>
      <c r="AX44" s="125"/>
      <c r="AY44" s="21">
        <f t="shared" ref="AY44:BF44" si="72">AVERAGE(Y43:Y45)</f>
        <v>1.794999999999999</v>
      </c>
      <c r="AZ44" s="21">
        <f t="shared" si="72"/>
        <v>1.7549999999999999</v>
      </c>
      <c r="BA44" s="21">
        <f t="shared" si="72"/>
        <v>1.6849999999999996</v>
      </c>
      <c r="BB44" s="21">
        <f t="shared" si="72"/>
        <v>1.62</v>
      </c>
      <c r="BC44" s="21">
        <f t="shared" si="72"/>
        <v>1.5499999999999998</v>
      </c>
      <c r="BD44" s="21">
        <f t="shared" si="72"/>
        <v>1.4699999999999998</v>
      </c>
      <c r="BE44" s="21">
        <f t="shared" si="72"/>
        <v>1.410000000000001</v>
      </c>
      <c r="BF44" s="26">
        <f t="shared" si="72"/>
        <v>1.3299999999999992</v>
      </c>
      <c r="BG44" s="172">
        <f t="shared" ref="BG44:BM44" si="73">AVERAGE(AG43:AG44)</f>
        <v>1.2600000000000007</v>
      </c>
      <c r="BH44" s="174">
        <f t="shared" si="73"/>
        <v>1.1750000000000016</v>
      </c>
      <c r="BI44" s="172">
        <f t="shared" si="73"/>
        <v>1.085</v>
      </c>
      <c r="BJ44" s="172">
        <f t="shared" si="73"/>
        <v>1.0050000000000008</v>
      </c>
      <c r="BK44" s="124">
        <f t="shared" si="73"/>
        <v>0.91999999999999993</v>
      </c>
      <c r="BL44" s="174">
        <f t="shared" si="73"/>
        <v>1.0699999999999994</v>
      </c>
      <c r="BM44" s="174">
        <f t="shared" si="73"/>
        <v>1.0249999999999995</v>
      </c>
      <c r="BN44" s="173">
        <f t="shared" ref="BN44:BV44" si="74">AVERAGE(AN43:AN44)</f>
        <v>0.58999999999999986</v>
      </c>
      <c r="BO44" s="173">
        <f t="shared" si="74"/>
        <v>0.6850000000000005</v>
      </c>
      <c r="BP44" s="171">
        <f t="shared" si="74"/>
        <v>0.71999999999999975</v>
      </c>
      <c r="BQ44" s="171">
        <f t="shared" si="74"/>
        <v>0.60500000000000043</v>
      </c>
      <c r="BR44" s="171">
        <f t="shared" si="74"/>
        <v>0.46499999999999986</v>
      </c>
      <c r="BS44" s="171">
        <f t="shared" si="74"/>
        <v>0.29999999999999982</v>
      </c>
      <c r="BT44" s="173">
        <f t="shared" si="74"/>
        <v>0.52000000000000046</v>
      </c>
      <c r="BU44" s="124">
        <f t="shared" si="74"/>
        <v>0.88500000000000068</v>
      </c>
      <c r="BV44" s="239">
        <f t="shared" si="74"/>
        <v>0.99000000000000021</v>
      </c>
      <c r="BW44" s="22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K44" s="1"/>
      <c r="EL44" s="1"/>
      <c r="EM44" s="1"/>
      <c r="EN44" s="1"/>
      <c r="EO44" s="1"/>
      <c r="EP44" s="1"/>
      <c r="EQ44" s="1"/>
      <c r="ER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I44" s="1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</row>
    <row r="45" spans="1:256">
      <c r="A45" s="5"/>
      <c r="B45" s="16"/>
      <c r="C45" s="50" t="s">
        <v>7</v>
      </c>
      <c r="D45" s="47"/>
      <c r="E45" s="33"/>
      <c r="F45" s="30"/>
      <c r="G45" s="27"/>
      <c r="H45" s="27"/>
      <c r="I45" s="30"/>
      <c r="J45" s="39"/>
      <c r="K45" s="27"/>
      <c r="L45" s="30"/>
      <c r="M45" s="27"/>
      <c r="N45" s="30"/>
      <c r="O45" s="30"/>
      <c r="P45" s="30"/>
      <c r="Q45" s="30"/>
      <c r="R45" s="27"/>
      <c r="S45" s="30"/>
      <c r="T45" s="30"/>
      <c r="U45" s="30"/>
      <c r="V45" s="27"/>
      <c r="W45" s="30"/>
      <c r="X45" s="27"/>
      <c r="Y45" s="30"/>
      <c r="Z45" s="27"/>
      <c r="AA45" s="27"/>
      <c r="AB45" s="30"/>
      <c r="AC45" s="27"/>
      <c r="AD45" s="33"/>
      <c r="AE45" s="30"/>
      <c r="AF45" s="27"/>
      <c r="AG45" s="33"/>
      <c r="AH45" s="30"/>
      <c r="AI45" s="30"/>
      <c r="AJ45" s="178"/>
      <c r="AK45" s="178"/>
      <c r="AL45" s="241"/>
      <c r="AM45" s="242"/>
      <c r="AN45" s="242"/>
      <c r="AO45" s="242"/>
      <c r="AP45" s="242"/>
      <c r="AQ45" s="250"/>
      <c r="AR45" s="27"/>
      <c r="AS45" s="27"/>
      <c r="AT45" s="27"/>
      <c r="AU45" s="30"/>
      <c r="AV45" s="108"/>
      <c r="AW45" s="159"/>
      <c r="AX45" s="125"/>
      <c r="AY45" s="21"/>
      <c r="AZ45" s="21"/>
      <c r="BA45" s="21"/>
      <c r="BB45" s="21"/>
      <c r="BC45" s="21"/>
      <c r="BD45" s="21"/>
      <c r="BE45" s="21"/>
      <c r="BF45" s="26"/>
      <c r="BG45" s="26"/>
      <c r="BH45" s="21"/>
      <c r="BI45" s="26"/>
      <c r="BJ45" s="26"/>
      <c r="BK45" s="26"/>
      <c r="BL45" s="21"/>
      <c r="BM45" s="21"/>
      <c r="BN45" s="21"/>
      <c r="BO45" s="116"/>
      <c r="BP45" s="26"/>
      <c r="BQ45" s="26"/>
      <c r="BR45" s="26"/>
      <c r="BS45" s="26"/>
      <c r="BT45" s="21"/>
      <c r="BU45" s="26"/>
      <c r="BV45" s="107"/>
      <c r="BW45" s="22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K45" s="1"/>
      <c r="EL45" s="1"/>
      <c r="EM45" s="1"/>
      <c r="EN45" s="1"/>
      <c r="EO45" s="1"/>
      <c r="EP45" s="1"/>
      <c r="EQ45" s="1"/>
      <c r="ER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I45" s="1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</row>
    <row r="46" spans="1:256">
      <c r="A46" s="5"/>
      <c r="B46" s="16"/>
      <c r="C46" s="50"/>
      <c r="D46" s="47"/>
      <c r="E46" s="33"/>
      <c r="F46" s="30"/>
      <c r="G46" s="27"/>
      <c r="H46" s="27"/>
      <c r="I46" s="30"/>
      <c r="J46" s="39"/>
      <c r="K46" s="27"/>
      <c r="L46" s="30"/>
      <c r="M46" s="27"/>
      <c r="N46" s="30"/>
      <c r="O46" s="30"/>
      <c r="P46" s="30"/>
      <c r="Q46" s="30"/>
      <c r="R46" s="27"/>
      <c r="S46" s="30"/>
      <c r="T46" s="30"/>
      <c r="U46" s="30"/>
      <c r="V46" s="27"/>
      <c r="W46" s="30"/>
      <c r="X46" s="27"/>
      <c r="Y46" s="30"/>
      <c r="Z46" s="27"/>
      <c r="AA46" s="27"/>
      <c r="AB46" s="30"/>
      <c r="AC46" s="27"/>
      <c r="AD46" s="33"/>
      <c r="AE46" s="30"/>
      <c r="AF46" s="27"/>
      <c r="AG46" s="33"/>
      <c r="AH46" s="30"/>
      <c r="AI46" s="30"/>
      <c r="AJ46" s="178"/>
      <c r="AK46" s="178"/>
      <c r="AL46" s="241"/>
      <c r="AM46" s="242"/>
      <c r="AN46" s="242"/>
      <c r="AO46" s="242"/>
      <c r="AP46" s="242"/>
      <c r="AQ46" s="250"/>
      <c r="AR46" s="27"/>
      <c r="AS46" s="27"/>
      <c r="AT46" s="27"/>
      <c r="AU46" s="30"/>
      <c r="AV46" s="108"/>
      <c r="AW46" s="159"/>
      <c r="AX46" s="125"/>
      <c r="AY46" s="21"/>
      <c r="AZ46" s="21"/>
      <c r="BA46" s="21"/>
      <c r="BB46" s="21"/>
      <c r="BC46" s="21"/>
      <c r="BD46" s="21"/>
      <c r="BE46" s="21"/>
      <c r="BF46" s="26"/>
      <c r="BG46" s="26"/>
      <c r="BH46" s="21"/>
      <c r="BI46" s="26"/>
      <c r="BJ46" s="26"/>
      <c r="BK46" s="26"/>
      <c r="BL46" s="21"/>
      <c r="BM46" s="21"/>
      <c r="BN46" s="21"/>
      <c r="BO46" s="116"/>
      <c r="BP46" s="26"/>
      <c r="BQ46" s="26"/>
      <c r="BR46" s="26"/>
      <c r="BS46" s="26"/>
      <c r="BT46" s="21"/>
      <c r="BU46" s="26"/>
      <c r="BV46" s="107"/>
      <c r="BW46" s="22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K46" s="1"/>
      <c r="EL46" s="1"/>
      <c r="EM46" s="1"/>
      <c r="EN46" s="1"/>
      <c r="EO46" s="1"/>
      <c r="EP46" s="1"/>
      <c r="EQ46" s="1"/>
      <c r="ER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I46" s="1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</row>
    <row r="47" spans="1:256">
      <c r="A47" s="5"/>
      <c r="B47" s="16" t="s">
        <v>9</v>
      </c>
      <c r="C47" s="49" t="s">
        <v>10</v>
      </c>
      <c r="D47" s="47"/>
      <c r="E47" s="33">
        <f t="shared" ref="E47:AA47" si="75">E7-$C7</f>
        <v>0.8100000000000005</v>
      </c>
      <c r="F47" s="30">
        <f t="shared" si="75"/>
        <v>0.61000000000000121</v>
      </c>
      <c r="G47" s="27">
        <f t="shared" si="75"/>
        <v>0.63000000000000078</v>
      </c>
      <c r="H47" s="27">
        <f t="shared" si="75"/>
        <v>1.3000000000000007</v>
      </c>
      <c r="I47" s="30">
        <f t="shared" si="75"/>
        <v>2.4500000000000011</v>
      </c>
      <c r="J47" s="39">
        <f t="shared" si="75"/>
        <v>2.870000000000001</v>
      </c>
      <c r="K47" s="27">
        <f t="shared" si="75"/>
        <v>2.4600000000000009</v>
      </c>
      <c r="L47" s="30">
        <f t="shared" si="75"/>
        <v>2.2599999999999998</v>
      </c>
      <c r="M47" s="27">
        <f t="shared" si="75"/>
        <v>1.8900000000000006</v>
      </c>
      <c r="N47" s="30">
        <f t="shared" si="75"/>
        <v>1.83</v>
      </c>
      <c r="O47" s="30">
        <f t="shared" si="75"/>
        <v>1.7400000000000002</v>
      </c>
      <c r="P47" s="30">
        <f t="shared" si="75"/>
        <v>1.6300000000000008</v>
      </c>
      <c r="Q47" s="30">
        <f t="shared" si="75"/>
        <v>1.5099999999999998</v>
      </c>
      <c r="R47" s="27">
        <f t="shared" si="75"/>
        <v>1.58</v>
      </c>
      <c r="S47" s="30">
        <f t="shared" si="75"/>
        <v>-0.24000000000000021</v>
      </c>
      <c r="T47" s="30">
        <f t="shared" si="75"/>
        <v>-0.26999999999999957</v>
      </c>
      <c r="U47" s="30">
        <f t="shared" si="75"/>
        <v>-0.5</v>
      </c>
      <c r="V47" s="27">
        <f t="shared" si="75"/>
        <v>-0.53999999999999915</v>
      </c>
      <c r="W47" s="30">
        <f t="shared" si="75"/>
        <v>1.2800000000000011</v>
      </c>
      <c r="X47" s="27">
        <f t="shared" si="75"/>
        <v>0.82000000000000028</v>
      </c>
      <c r="Y47" s="30">
        <f t="shared" si="75"/>
        <v>0.73000000000000043</v>
      </c>
      <c r="Z47" s="27">
        <f t="shared" si="75"/>
        <v>0.64000000000000057</v>
      </c>
      <c r="AA47" s="27">
        <f t="shared" si="75"/>
        <v>0.5600000000000005</v>
      </c>
      <c r="AB47" s="30">
        <f t="shared" ref="AB47:AG47" si="76">AB7-$C7</f>
        <v>0.49000000000000021</v>
      </c>
      <c r="AC47" s="27">
        <f t="shared" si="76"/>
        <v>0.40000000000000036</v>
      </c>
      <c r="AD47" s="33">
        <f t="shared" si="76"/>
        <v>0.32000000000000028</v>
      </c>
      <c r="AE47" s="30">
        <f t="shared" si="76"/>
        <v>0.30000000000000071</v>
      </c>
      <c r="AF47" s="27">
        <f t="shared" si="76"/>
        <v>0.20000000000000107</v>
      </c>
      <c r="AG47" s="33">
        <f t="shared" si="76"/>
        <v>9.9999999999999645E-2</v>
      </c>
      <c r="AH47" s="30">
        <f t="shared" ref="AH47:AM47" si="77">AH7-$C7</f>
        <v>-3.9999999999999147E-2</v>
      </c>
      <c r="AI47" s="30">
        <f t="shared" si="77"/>
        <v>-0.23000000000000043</v>
      </c>
      <c r="AJ47" s="178">
        <f t="shared" si="77"/>
        <v>-0.36999999999999922</v>
      </c>
      <c r="AK47" s="178">
        <f t="shared" si="77"/>
        <v>-0.51999999999999957</v>
      </c>
      <c r="AL47" s="241">
        <f t="shared" si="77"/>
        <v>-0.17999999999999972</v>
      </c>
      <c r="AM47" s="242">
        <f t="shared" si="77"/>
        <v>-0.32000000000000028</v>
      </c>
      <c r="AN47" s="242">
        <f t="shared" ref="AN47:AS47" si="78">AN7-$C7</f>
        <v>-0.62999999999999901</v>
      </c>
      <c r="AO47" s="242">
        <f t="shared" si="78"/>
        <v>-0.86999999999999922</v>
      </c>
      <c r="AP47" s="242">
        <f t="shared" si="78"/>
        <v>-0.95999999999999908</v>
      </c>
      <c r="AQ47" s="250">
        <f t="shared" si="78"/>
        <v>-1.2599999999999998</v>
      </c>
      <c r="AR47" s="27">
        <f t="shared" si="78"/>
        <v>-1.4800000000000004</v>
      </c>
      <c r="AS47" s="27">
        <f t="shared" si="78"/>
        <v>-1.67</v>
      </c>
      <c r="AT47" s="27">
        <f>AT7-$C7</f>
        <v>-0.71999999999999886</v>
      </c>
      <c r="AU47" s="30">
        <f>AU7-$C7</f>
        <v>-0.13999999999999879</v>
      </c>
      <c r="AV47" s="108">
        <f>AV7-$C7</f>
        <v>0.8100000000000005</v>
      </c>
      <c r="AW47" s="165"/>
      <c r="AX47" s="125"/>
      <c r="AY47" s="21">
        <f t="shared" ref="AY47:BF47" si="79">Y47</f>
        <v>0.73000000000000043</v>
      </c>
      <c r="AZ47" s="21">
        <f t="shared" si="79"/>
        <v>0.64000000000000057</v>
      </c>
      <c r="BA47" s="21">
        <f t="shared" si="79"/>
        <v>0.5600000000000005</v>
      </c>
      <c r="BB47" s="21">
        <f t="shared" si="79"/>
        <v>0.49000000000000021</v>
      </c>
      <c r="BC47" s="21">
        <f t="shared" si="79"/>
        <v>0.40000000000000036</v>
      </c>
      <c r="BD47" s="21">
        <f t="shared" si="79"/>
        <v>0.32000000000000028</v>
      </c>
      <c r="BE47" s="21">
        <f t="shared" si="79"/>
        <v>0.30000000000000071</v>
      </c>
      <c r="BF47" s="26">
        <f t="shared" si="79"/>
        <v>0.20000000000000107</v>
      </c>
      <c r="BG47" s="171">
        <f t="shared" ref="BG47:BV47" si="80">AG47</f>
        <v>9.9999999999999645E-2</v>
      </c>
      <c r="BH47" s="174">
        <f t="shared" si="80"/>
        <v>-3.9999999999999147E-2</v>
      </c>
      <c r="BI47" s="172">
        <f t="shared" si="80"/>
        <v>-0.23000000000000043</v>
      </c>
      <c r="BJ47" s="172">
        <f t="shared" si="80"/>
        <v>-0.36999999999999922</v>
      </c>
      <c r="BK47" s="172">
        <f t="shared" si="80"/>
        <v>-0.51999999999999957</v>
      </c>
      <c r="BL47" s="174">
        <f t="shared" si="80"/>
        <v>-0.17999999999999972</v>
      </c>
      <c r="BM47" s="174">
        <f t="shared" si="80"/>
        <v>-0.32000000000000028</v>
      </c>
      <c r="BN47" s="174">
        <f t="shared" si="80"/>
        <v>-0.62999999999999901</v>
      </c>
      <c r="BO47" s="174">
        <f t="shared" si="80"/>
        <v>-0.86999999999999922</v>
      </c>
      <c r="BP47" s="172">
        <f t="shared" si="80"/>
        <v>-0.95999999999999908</v>
      </c>
      <c r="BQ47" s="172">
        <f t="shared" si="80"/>
        <v>-1.2599999999999998</v>
      </c>
      <c r="BR47" s="172">
        <f t="shared" si="80"/>
        <v>-1.4800000000000004</v>
      </c>
      <c r="BS47" s="172">
        <f t="shared" si="80"/>
        <v>-1.67</v>
      </c>
      <c r="BT47" s="174">
        <f t="shared" si="80"/>
        <v>-0.71999999999999886</v>
      </c>
      <c r="BU47" s="172">
        <f t="shared" si="80"/>
        <v>-0.13999999999999879</v>
      </c>
      <c r="BV47" s="226">
        <f t="shared" si="80"/>
        <v>0.8100000000000005</v>
      </c>
      <c r="BW47" s="22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K47" s="1"/>
      <c r="EL47" s="1"/>
      <c r="EM47" s="1"/>
      <c r="EN47" s="1"/>
      <c r="EO47" s="1"/>
      <c r="EP47" s="1"/>
      <c r="EQ47" s="1"/>
      <c r="ER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I47" s="1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</row>
    <row r="48" spans="1:256">
      <c r="A48" s="5"/>
      <c r="B48" s="16"/>
      <c r="C48" s="49"/>
      <c r="D48" s="47"/>
      <c r="E48" s="33"/>
      <c r="F48" s="30"/>
      <c r="G48" s="27"/>
      <c r="H48" s="27"/>
      <c r="I48" s="30"/>
      <c r="J48" s="39"/>
      <c r="K48" s="27"/>
      <c r="L48" s="30"/>
      <c r="M48" s="27"/>
      <c r="N48" s="30"/>
      <c r="O48" s="30"/>
      <c r="P48" s="30"/>
      <c r="Q48" s="30"/>
      <c r="R48" s="27"/>
      <c r="S48" s="30"/>
      <c r="T48" s="30"/>
      <c r="U48" s="30"/>
      <c r="V48" s="27"/>
      <c r="W48" s="30"/>
      <c r="X48" s="27"/>
      <c r="Y48" s="30"/>
      <c r="Z48" s="27"/>
      <c r="AA48" s="27"/>
      <c r="AB48" s="30"/>
      <c r="AC48" s="27"/>
      <c r="AD48" s="33"/>
      <c r="AE48" s="30"/>
      <c r="AF48" s="27"/>
      <c r="AG48" s="33"/>
      <c r="AH48" s="30"/>
      <c r="AI48" s="30"/>
      <c r="AJ48" s="178"/>
      <c r="AK48" s="178"/>
      <c r="AL48" s="241"/>
      <c r="AM48" s="242"/>
      <c r="AN48" s="242"/>
      <c r="AO48" s="242"/>
      <c r="AP48" s="242"/>
      <c r="AQ48" s="250"/>
      <c r="AR48" s="27"/>
      <c r="AS48" s="27"/>
      <c r="AT48" s="27"/>
      <c r="AU48" s="30"/>
      <c r="AV48" s="108"/>
      <c r="AW48" s="159"/>
      <c r="AX48" s="125"/>
      <c r="AY48" s="21"/>
      <c r="AZ48" s="21"/>
      <c r="BA48" s="21"/>
      <c r="BB48" s="21"/>
      <c r="BC48" s="21"/>
      <c r="BD48" s="21"/>
      <c r="BE48" s="21"/>
      <c r="BF48" s="26"/>
      <c r="BG48" s="26"/>
      <c r="BH48" s="21"/>
      <c r="BI48" s="26"/>
      <c r="BJ48" s="26"/>
      <c r="BK48" s="26"/>
      <c r="BL48" s="21"/>
      <c r="BM48" s="21"/>
      <c r="BN48" s="21"/>
      <c r="BO48" s="116"/>
      <c r="BP48" s="26"/>
      <c r="BQ48" s="26"/>
      <c r="BR48" s="26"/>
      <c r="BS48" s="26"/>
      <c r="BT48" s="21"/>
      <c r="BU48" s="26"/>
      <c r="BV48" s="107"/>
      <c r="BW48" s="22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K48" s="1"/>
      <c r="EL48" s="1"/>
      <c r="EM48" s="1"/>
      <c r="EN48" s="1"/>
      <c r="EO48" s="1"/>
      <c r="EP48" s="1"/>
      <c r="EQ48" s="1"/>
      <c r="ER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I48" s="1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</row>
    <row r="49" spans="1:256">
      <c r="A49" s="5"/>
      <c r="B49" s="16" t="s">
        <v>11</v>
      </c>
      <c r="C49" s="49">
        <v>99</v>
      </c>
      <c r="D49" s="47"/>
      <c r="E49" s="33">
        <f t="shared" ref="E49:AA49" si="81">E9-$C9</f>
        <v>2.3099999999999996</v>
      </c>
      <c r="F49" s="30">
        <f t="shared" si="81"/>
        <v>2.21</v>
      </c>
      <c r="G49" s="27">
        <f t="shared" si="81"/>
        <v>2.330000000000001</v>
      </c>
      <c r="H49" s="27">
        <f t="shared" si="81"/>
        <v>2.3899999999999997</v>
      </c>
      <c r="I49" s="30">
        <f t="shared" si="81"/>
        <v>2.660000000000001</v>
      </c>
      <c r="J49" s="39">
        <f t="shared" si="81"/>
        <v>2.9899999999999993</v>
      </c>
      <c r="K49" s="27">
        <f t="shared" si="81"/>
        <v>3.38</v>
      </c>
      <c r="L49" s="30">
        <f t="shared" si="81"/>
        <v>3.6000000000000005</v>
      </c>
      <c r="M49" s="27">
        <f t="shared" si="81"/>
        <v>3.7199999999999998</v>
      </c>
      <c r="N49" s="30">
        <f t="shared" si="81"/>
        <v>3.7</v>
      </c>
      <c r="O49" s="30">
        <f t="shared" si="81"/>
        <v>3.55</v>
      </c>
      <c r="P49" s="30">
        <f t="shared" si="81"/>
        <v>3.410000000000001</v>
      </c>
      <c r="Q49" s="30">
        <f t="shared" si="81"/>
        <v>3.2600000000000007</v>
      </c>
      <c r="R49" s="27">
        <f t="shared" si="81"/>
        <v>3.2700000000000005</v>
      </c>
      <c r="S49" s="30">
        <f t="shared" si="81"/>
        <v>-1.4900000000000002</v>
      </c>
      <c r="T49" s="30">
        <f t="shared" si="81"/>
        <v>-1.4799999999999995</v>
      </c>
      <c r="U49" s="30">
        <f t="shared" si="81"/>
        <v>-2.2999999999999998</v>
      </c>
      <c r="V49" s="27">
        <f t="shared" si="81"/>
        <v>-1.7400000000000002</v>
      </c>
      <c r="W49" s="30">
        <f t="shared" si="81"/>
        <v>2.8600000000000003</v>
      </c>
      <c r="X49" s="27">
        <f t="shared" si="81"/>
        <v>3.8600000000000003</v>
      </c>
      <c r="Y49" s="30">
        <f t="shared" si="81"/>
        <v>3.8199999999999994</v>
      </c>
      <c r="Z49" s="27">
        <f t="shared" si="81"/>
        <v>3.8</v>
      </c>
      <c r="AA49" s="27">
        <f t="shared" si="81"/>
        <v>3.7299999999999995</v>
      </c>
      <c r="AB49" s="30">
        <f t="shared" ref="AB49:AD50" si="82">AB9-$C9</f>
        <v>3.6399999999999997</v>
      </c>
      <c r="AC49" s="27">
        <f t="shared" si="82"/>
        <v>3.5200000000000005</v>
      </c>
      <c r="AD49" s="33">
        <f t="shared" si="82"/>
        <v>3.37</v>
      </c>
      <c r="AE49" s="30">
        <f t="shared" ref="AE49:AG50" si="83">AE9-$C9</f>
        <v>3.2700000000000005</v>
      </c>
      <c r="AF49" s="27">
        <f t="shared" si="83"/>
        <v>3.1100000000000003</v>
      </c>
      <c r="AG49" s="33">
        <f t="shared" si="83"/>
        <v>2.96</v>
      </c>
      <c r="AH49" s="30">
        <f t="shared" ref="AH49:AJ50" si="84">AH9-$C9</f>
        <v>2.8199999999999994</v>
      </c>
      <c r="AI49" s="30">
        <f t="shared" si="84"/>
        <v>2.62</v>
      </c>
      <c r="AJ49" s="178">
        <f t="shared" si="84"/>
        <v>2.4400000000000004</v>
      </c>
      <c r="AK49" s="178">
        <f t="shared" ref="AK49:AM50" si="85">AK9-$C9</f>
        <v>2.2399999999999993</v>
      </c>
      <c r="AL49" s="241">
        <f t="shared" si="85"/>
        <v>2.3099999999999996</v>
      </c>
      <c r="AM49" s="242">
        <f t="shared" si="85"/>
        <v>2.160000000000001</v>
      </c>
      <c r="AN49" s="242">
        <f t="shared" ref="AN49:AQ50" si="86">AN9-$C9</f>
        <v>1.9699999999999998</v>
      </c>
      <c r="AO49" s="242">
        <f t="shared" si="86"/>
        <v>1.7399999999999993</v>
      </c>
      <c r="AP49" s="242">
        <f t="shared" si="86"/>
        <v>1.5300000000000002</v>
      </c>
      <c r="AQ49" s="250">
        <f t="shared" si="86"/>
        <v>1.2500000000000009</v>
      </c>
      <c r="AR49" s="27">
        <f t="shared" ref="AR49:AT50" si="87">AR9-$C9</f>
        <v>0.95000000000000018</v>
      </c>
      <c r="AS49" s="27">
        <f t="shared" si="87"/>
        <v>0.57000000000000028</v>
      </c>
      <c r="AT49" s="27">
        <f t="shared" si="87"/>
        <v>0.41999999999999993</v>
      </c>
      <c r="AU49" s="30">
        <f>AU9-$C9</f>
        <v>1.0200000000000005</v>
      </c>
      <c r="AV49" s="108">
        <f>AV9-$C9</f>
        <v>1.6800000000000006</v>
      </c>
      <c r="AW49" s="165"/>
      <c r="AX49" s="125"/>
      <c r="AY49" s="127">
        <f t="shared" ref="AY49:BF49" si="88">AVERAGE(Y49:Y50)</f>
        <v>3.0999999999999996</v>
      </c>
      <c r="AZ49" s="127">
        <f t="shared" si="88"/>
        <v>3.0750000000000002</v>
      </c>
      <c r="BA49" s="127">
        <f t="shared" si="88"/>
        <v>3</v>
      </c>
      <c r="BB49" s="127">
        <f t="shared" si="88"/>
        <v>2.91</v>
      </c>
      <c r="BC49" s="127">
        <f t="shared" si="88"/>
        <v>2.8250000000000002</v>
      </c>
      <c r="BD49" s="127">
        <f t="shared" si="88"/>
        <v>2.6449999999999996</v>
      </c>
      <c r="BE49" s="127">
        <f t="shared" si="88"/>
        <v>2.54</v>
      </c>
      <c r="BF49" s="26">
        <f t="shared" si="88"/>
        <v>2.38</v>
      </c>
      <c r="BG49" s="172">
        <f t="shared" ref="BG49:BV49" si="89">AVERAGE(AG49:AG50)</f>
        <v>2.2350000000000003</v>
      </c>
      <c r="BH49" s="174">
        <f t="shared" si="89"/>
        <v>2.0799999999999992</v>
      </c>
      <c r="BI49" s="172">
        <f t="shared" si="89"/>
        <v>1.8900000000000001</v>
      </c>
      <c r="BJ49" s="172">
        <f t="shared" si="89"/>
        <v>1.7150000000000003</v>
      </c>
      <c r="BK49" s="172">
        <f t="shared" si="89"/>
        <v>1.5299999999999994</v>
      </c>
      <c r="BL49" s="174">
        <f t="shared" si="89"/>
        <v>1.5999999999999996</v>
      </c>
      <c r="BM49" s="174">
        <f t="shared" si="89"/>
        <v>1.4500000000000006</v>
      </c>
      <c r="BN49" s="174">
        <f t="shared" si="89"/>
        <v>1.2799999999999998</v>
      </c>
      <c r="BO49" s="225">
        <f t="shared" si="89"/>
        <v>1.0949999999999998</v>
      </c>
      <c r="BP49" s="124">
        <f t="shared" si="89"/>
        <v>0.9700000000000002</v>
      </c>
      <c r="BQ49" s="124">
        <f t="shared" si="89"/>
        <v>0.79500000000000037</v>
      </c>
      <c r="BR49" s="171">
        <f t="shared" si="89"/>
        <v>0.625</v>
      </c>
      <c r="BS49" s="171">
        <f t="shared" si="89"/>
        <v>0.41500000000000004</v>
      </c>
      <c r="BT49" s="173">
        <f t="shared" si="89"/>
        <v>0.34499999999999975</v>
      </c>
      <c r="BU49" s="171">
        <f t="shared" si="89"/>
        <v>0.72500000000000009</v>
      </c>
      <c r="BV49" s="227">
        <f t="shared" si="89"/>
        <v>1.2000000000000002</v>
      </c>
      <c r="BW49" s="22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K49" s="1"/>
      <c r="EL49" s="1"/>
      <c r="EM49" s="1"/>
      <c r="EN49" s="1"/>
      <c r="EO49" s="1"/>
      <c r="EP49" s="1"/>
      <c r="EQ49" s="1"/>
      <c r="ER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I49" s="1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</row>
    <row r="50" spans="1:256">
      <c r="A50" s="5"/>
      <c r="B50" s="16"/>
      <c r="C50" s="9" t="s">
        <v>74</v>
      </c>
      <c r="D50" s="47"/>
      <c r="E50" s="33"/>
      <c r="F50" s="30"/>
      <c r="G50" s="27"/>
      <c r="H50" s="27"/>
      <c r="I50" s="30"/>
      <c r="J50" s="39"/>
      <c r="K50" s="27"/>
      <c r="L50" s="30"/>
      <c r="M50" s="27"/>
      <c r="N50" s="30"/>
      <c r="O50" s="30"/>
      <c r="P50" s="30"/>
      <c r="Q50" s="30"/>
      <c r="R50" s="27"/>
      <c r="S50" s="30"/>
      <c r="T50" s="30"/>
      <c r="U50" s="30"/>
      <c r="V50" s="27"/>
      <c r="W50" s="30">
        <f>W10-$C10</f>
        <v>1.4099999999999993</v>
      </c>
      <c r="X50" s="27">
        <f>X10-$C10</f>
        <v>2.4099999999999993</v>
      </c>
      <c r="Y50" s="30">
        <f>Y10-$C10</f>
        <v>2.38</v>
      </c>
      <c r="Z50" s="27">
        <f>Z10-$C10</f>
        <v>2.3500000000000005</v>
      </c>
      <c r="AA50" s="27">
        <f>AA10-$C10</f>
        <v>2.2700000000000005</v>
      </c>
      <c r="AB50" s="30">
        <f t="shared" si="82"/>
        <v>2.1800000000000006</v>
      </c>
      <c r="AC50" s="27">
        <f t="shared" si="82"/>
        <v>2.13</v>
      </c>
      <c r="AD50" s="33">
        <f t="shared" si="82"/>
        <v>1.919999999999999</v>
      </c>
      <c r="AE50" s="30">
        <f t="shared" si="83"/>
        <v>1.8099999999999996</v>
      </c>
      <c r="AF50" s="27">
        <f t="shared" si="83"/>
        <v>1.6499999999999995</v>
      </c>
      <c r="AG50" s="33">
        <f t="shared" si="83"/>
        <v>1.5100000000000007</v>
      </c>
      <c r="AH50" s="30">
        <f t="shared" si="84"/>
        <v>1.339999999999999</v>
      </c>
      <c r="AI50" s="30">
        <f t="shared" si="84"/>
        <v>1.1600000000000001</v>
      </c>
      <c r="AJ50" s="178">
        <f t="shared" si="84"/>
        <v>0.99000000000000021</v>
      </c>
      <c r="AK50" s="178">
        <f t="shared" si="85"/>
        <v>0.8199999999999994</v>
      </c>
      <c r="AL50" s="241">
        <f t="shared" si="85"/>
        <v>0.88999999999999968</v>
      </c>
      <c r="AM50" s="242">
        <f t="shared" si="85"/>
        <v>0.74000000000000021</v>
      </c>
      <c r="AN50" s="242">
        <f t="shared" si="86"/>
        <v>0.58999999999999986</v>
      </c>
      <c r="AO50" s="242">
        <f t="shared" si="86"/>
        <v>0.45000000000000018</v>
      </c>
      <c r="AP50" s="242">
        <f t="shared" si="86"/>
        <v>0.41000000000000014</v>
      </c>
      <c r="AQ50" s="250">
        <f t="shared" si="86"/>
        <v>0.33999999999999986</v>
      </c>
      <c r="AR50" s="27">
        <f t="shared" si="87"/>
        <v>0.29999999999999982</v>
      </c>
      <c r="AS50" s="27">
        <f t="shared" si="87"/>
        <v>0.25999999999999979</v>
      </c>
      <c r="AT50" s="27">
        <f t="shared" si="87"/>
        <v>0.26999999999999957</v>
      </c>
      <c r="AU50" s="30">
        <f>AU10-$C10</f>
        <v>0.42999999999999972</v>
      </c>
      <c r="AV50" s="108">
        <f>AV10-$C10</f>
        <v>0.71999999999999975</v>
      </c>
      <c r="AW50" s="253"/>
      <c r="AX50" s="125"/>
      <c r="AY50" s="21"/>
      <c r="AZ50" s="21"/>
      <c r="BA50" s="21"/>
      <c r="BB50" s="21"/>
      <c r="BC50" s="21"/>
      <c r="BD50" s="21"/>
      <c r="BE50" s="21"/>
      <c r="BF50" s="26"/>
      <c r="BG50" s="26"/>
      <c r="BH50" s="21"/>
      <c r="BI50" s="26"/>
      <c r="BJ50" s="26"/>
      <c r="BK50" s="26"/>
      <c r="BL50" s="21"/>
      <c r="BM50" s="21"/>
      <c r="BN50" s="21"/>
      <c r="BO50" s="116"/>
      <c r="BP50" s="26"/>
      <c r="BQ50" s="26"/>
      <c r="BR50" s="26"/>
      <c r="BS50" s="26"/>
      <c r="BT50" s="21"/>
      <c r="BU50" s="26"/>
      <c r="BV50" s="107"/>
      <c r="BW50" s="22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K50" s="1"/>
      <c r="EL50" s="1"/>
      <c r="EM50" s="1"/>
      <c r="EN50" s="1"/>
      <c r="EO50" s="1"/>
      <c r="EP50" s="1"/>
      <c r="EQ50" s="1"/>
      <c r="ER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I50" s="1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</row>
    <row r="51" spans="1:256">
      <c r="A51" s="5"/>
      <c r="B51" s="16"/>
      <c r="C51" s="50"/>
      <c r="D51" s="47"/>
      <c r="E51" s="33"/>
      <c r="F51" s="30"/>
      <c r="G51" s="27"/>
      <c r="H51" s="27"/>
      <c r="I51" s="30"/>
      <c r="J51" s="39"/>
      <c r="K51" s="27"/>
      <c r="L51" s="30"/>
      <c r="M51" s="27"/>
      <c r="N51" s="30"/>
      <c r="O51" s="30"/>
      <c r="P51" s="30"/>
      <c r="Q51" s="30"/>
      <c r="R51" s="27"/>
      <c r="S51" s="30"/>
      <c r="T51" s="30"/>
      <c r="U51" s="30"/>
      <c r="V51" s="27"/>
      <c r="W51" s="30"/>
      <c r="X51" s="27"/>
      <c r="Y51" s="30"/>
      <c r="Z51" s="27"/>
      <c r="AA51" s="27"/>
      <c r="AB51" s="30"/>
      <c r="AC51" s="27"/>
      <c r="AD51" s="33"/>
      <c r="AE51" s="30"/>
      <c r="AF51" s="27"/>
      <c r="AG51" s="33"/>
      <c r="AH51" s="30"/>
      <c r="AI51" s="30"/>
      <c r="AJ51" s="178"/>
      <c r="AK51" s="178"/>
      <c r="AL51" s="241"/>
      <c r="AM51" s="242"/>
      <c r="AN51" s="242"/>
      <c r="AO51" s="242"/>
      <c r="AP51" s="242"/>
      <c r="AQ51" s="250"/>
      <c r="AR51" s="27"/>
      <c r="AS51" s="27"/>
      <c r="AT51" s="27"/>
      <c r="AU51" s="30"/>
      <c r="AV51" s="108"/>
      <c r="AW51" s="160"/>
      <c r="AX51" s="125"/>
      <c r="AY51" s="21"/>
      <c r="AZ51" s="21"/>
      <c r="BA51" s="21"/>
      <c r="BB51" s="21"/>
      <c r="BC51" s="21"/>
      <c r="BD51" s="21"/>
      <c r="BE51" s="21"/>
      <c r="BF51" s="26"/>
      <c r="BG51" s="26"/>
      <c r="BH51" s="21"/>
      <c r="BI51" s="26"/>
      <c r="BJ51" s="26"/>
      <c r="BK51" s="26"/>
      <c r="BL51" s="21"/>
      <c r="BM51" s="21"/>
      <c r="BN51" s="21"/>
      <c r="BO51" s="116"/>
      <c r="BP51" s="26"/>
      <c r="BQ51" s="26"/>
      <c r="BR51" s="26"/>
      <c r="BS51" s="26"/>
      <c r="BT51" s="21"/>
      <c r="BU51" s="26"/>
      <c r="BV51" s="107"/>
      <c r="BW51" s="22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K51" s="1"/>
      <c r="EL51" s="1"/>
      <c r="EM51" s="1"/>
      <c r="EN51" s="1"/>
      <c r="EO51" s="1"/>
      <c r="EP51" s="1"/>
      <c r="EQ51" s="1"/>
      <c r="ER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I51" s="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</row>
    <row r="52" spans="1:256">
      <c r="A52" s="5"/>
      <c r="B52" s="16" t="s">
        <v>13</v>
      </c>
      <c r="C52" s="49">
        <v>62</v>
      </c>
      <c r="D52" s="47"/>
      <c r="E52" s="33">
        <f t="shared" ref="E52:AA52" si="90">E12-$C12</f>
        <v>0.95000000000000107</v>
      </c>
      <c r="F52" s="30">
        <f t="shared" si="90"/>
        <v>0.84999999999999964</v>
      </c>
      <c r="G52" s="27">
        <f t="shared" si="90"/>
        <v>1</v>
      </c>
      <c r="H52" s="27">
        <f t="shared" si="90"/>
        <v>1.1300000000000008</v>
      </c>
      <c r="I52" s="30">
        <f t="shared" si="90"/>
        <v>1.8800000000000008</v>
      </c>
      <c r="J52" s="39">
        <f t="shared" si="90"/>
        <v>2</v>
      </c>
      <c r="K52" s="27">
        <f t="shared" si="90"/>
        <v>2.1300000000000008</v>
      </c>
      <c r="L52" s="30">
        <f t="shared" si="90"/>
        <v>2.0999999999999996</v>
      </c>
      <c r="M52" s="27">
        <f t="shared" si="90"/>
        <v>1.8499999999999996</v>
      </c>
      <c r="N52" s="30">
        <f t="shared" si="90"/>
        <v>1.6100000000000012</v>
      </c>
      <c r="O52" s="30">
        <f t="shared" si="90"/>
        <v>1.4100000000000001</v>
      </c>
      <c r="P52" s="30">
        <f t="shared" si="90"/>
        <v>1.2000000000000011</v>
      </c>
      <c r="Q52" s="30">
        <f t="shared" si="90"/>
        <v>1.0300000000000011</v>
      </c>
      <c r="R52" s="27">
        <f t="shared" si="90"/>
        <v>1.0099999999999998</v>
      </c>
      <c r="S52" s="30">
        <f t="shared" si="90"/>
        <v>-1.1999999999999993</v>
      </c>
      <c r="T52" s="30">
        <f t="shared" si="90"/>
        <v>-0.86999999999999922</v>
      </c>
      <c r="U52" s="30">
        <f t="shared" si="90"/>
        <v>-1.3100000000000005</v>
      </c>
      <c r="V52" s="27">
        <f t="shared" si="90"/>
        <v>-0.82000000000000028</v>
      </c>
      <c r="W52" s="30">
        <f t="shared" si="90"/>
        <v>0.39000000000000057</v>
      </c>
      <c r="X52" s="27">
        <f t="shared" si="90"/>
        <v>1.1899999999999995</v>
      </c>
      <c r="Y52" s="30">
        <f t="shared" si="90"/>
        <v>1.0600000000000005</v>
      </c>
      <c r="Z52" s="27">
        <f t="shared" si="90"/>
        <v>0.96000000000000085</v>
      </c>
      <c r="AA52" s="27">
        <f t="shared" si="90"/>
        <v>0.86000000000000121</v>
      </c>
      <c r="AB52" s="30">
        <f t="shared" ref="AB52:AD55" si="91">AB12-$C12</f>
        <v>0.75999999999999979</v>
      </c>
      <c r="AC52" s="27">
        <f t="shared" si="91"/>
        <v>0.6899999999999995</v>
      </c>
      <c r="AD52" s="33">
        <f t="shared" si="91"/>
        <v>0.58999999999999986</v>
      </c>
      <c r="AE52" s="30">
        <f t="shared" ref="AE52:AF55" si="92">AE12-$C12</f>
        <v>0.53000000000000114</v>
      </c>
      <c r="AF52" s="27">
        <f t="shared" si="92"/>
        <v>0.4399999999999995</v>
      </c>
      <c r="AG52" s="33">
        <f t="shared" ref="AG52:AH55" si="93">AG12-$C12</f>
        <v>0.38000000000000078</v>
      </c>
      <c r="AH52" s="30">
        <f t="shared" si="93"/>
        <v>0.3100000000000005</v>
      </c>
      <c r="AI52" s="30">
        <f t="shared" ref="AI52:AJ55" si="94">AI12-$C12</f>
        <v>0.22000000000000064</v>
      </c>
      <c r="AJ52" s="178">
        <f t="shared" si="94"/>
        <v>0.12000000000000099</v>
      </c>
      <c r="AK52" s="178">
        <f t="shared" ref="AK52:AL55" si="95">AK12-$C12</f>
        <v>-9.9999999999997868E-3</v>
      </c>
      <c r="AL52" s="241">
        <f t="shared" si="95"/>
        <v>0</v>
      </c>
      <c r="AM52" s="242">
        <f t="shared" ref="AM52:AN55" si="96">AM12-$C12</f>
        <v>-0.19999999999999929</v>
      </c>
      <c r="AN52" s="242">
        <f t="shared" si="96"/>
        <v>-0.19999999999999929</v>
      </c>
      <c r="AO52" s="242">
        <f t="shared" ref="AO52:AQ55" si="97">AO12-$C12</f>
        <v>-0.52999999999999936</v>
      </c>
      <c r="AP52" s="242">
        <f t="shared" si="97"/>
        <v>-0.25999999999999979</v>
      </c>
      <c r="AQ52" s="250">
        <f t="shared" si="97"/>
        <v>-0.76999999999999957</v>
      </c>
      <c r="AR52" s="27">
        <f>AR12-$C12</f>
        <v>-1.129999999999999</v>
      </c>
      <c r="AS52" s="27">
        <f>AS12-$C12</f>
        <v>-1.4900000000000002</v>
      </c>
      <c r="AT52" s="27">
        <f>AT12-$C12</f>
        <v>-0.9399999999999995</v>
      </c>
      <c r="AU52" s="30">
        <f>AU12-$C12</f>
        <v>0.33000000000000007</v>
      </c>
      <c r="AV52" s="108">
        <f>AV12-$C12</f>
        <v>1.1300000000000008</v>
      </c>
      <c r="AW52" s="165"/>
      <c r="AX52" s="125"/>
      <c r="AY52" s="21"/>
      <c r="AZ52" s="21"/>
      <c r="BA52" s="21"/>
      <c r="BB52" s="21"/>
      <c r="BC52" s="21"/>
      <c r="BD52" s="21"/>
      <c r="BE52" s="21"/>
      <c r="BF52" s="26"/>
      <c r="BG52" s="26"/>
      <c r="BH52" s="21"/>
      <c r="BI52" s="26"/>
      <c r="BJ52" s="26"/>
      <c r="BK52" s="26"/>
      <c r="BL52" s="21"/>
      <c r="BM52" s="21"/>
      <c r="BN52" s="21"/>
      <c r="BO52" s="116"/>
      <c r="BP52" s="26"/>
      <c r="BQ52" s="26"/>
      <c r="BR52" s="26"/>
      <c r="BS52" s="26"/>
      <c r="BT52" s="21"/>
      <c r="BU52" s="26"/>
      <c r="BV52" s="107"/>
      <c r="BW52" s="22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K52" s="1"/>
      <c r="EL52" s="1"/>
      <c r="EM52" s="1"/>
      <c r="EN52" s="1"/>
      <c r="EO52" s="1"/>
      <c r="EP52" s="1"/>
      <c r="EQ52" s="1"/>
      <c r="ER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I52" s="1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</row>
    <row r="53" spans="1:256">
      <c r="A53" s="3"/>
      <c r="B53" s="16" t="s">
        <v>12</v>
      </c>
      <c r="C53" s="49">
        <v>63</v>
      </c>
      <c r="D53" s="47"/>
      <c r="E53" s="33">
        <f t="shared" ref="E53:W53" si="98">E13-$C13</f>
        <v>0.94999999999999929</v>
      </c>
      <c r="F53" s="30">
        <f t="shared" si="98"/>
        <v>0.73000000000000043</v>
      </c>
      <c r="G53" s="27">
        <f t="shared" si="98"/>
        <v>0.66000000000000014</v>
      </c>
      <c r="H53" s="27">
        <f t="shared" si="98"/>
        <v>0.66000000000000014</v>
      </c>
      <c r="I53" s="30">
        <f t="shared" si="98"/>
        <v>1.7799999999999994</v>
      </c>
      <c r="J53" s="39">
        <f t="shared" si="98"/>
        <v>2.5700000000000003</v>
      </c>
      <c r="K53" s="27">
        <f t="shared" si="98"/>
        <v>2.91</v>
      </c>
      <c r="L53" s="30">
        <f t="shared" si="98"/>
        <v>2.8599999999999994</v>
      </c>
      <c r="M53" s="27">
        <f t="shared" si="98"/>
        <v>2.59</v>
      </c>
      <c r="N53" s="30">
        <f t="shared" si="98"/>
        <v>2.1899999999999995</v>
      </c>
      <c r="O53" s="30">
        <f t="shared" si="98"/>
        <v>1.9000000000000004</v>
      </c>
      <c r="P53" s="30">
        <f t="shared" si="98"/>
        <v>1.6600000000000001</v>
      </c>
      <c r="Q53" s="30">
        <f t="shared" si="98"/>
        <v>1.4499999999999993</v>
      </c>
      <c r="R53" s="27">
        <f t="shared" si="98"/>
        <v>1.42</v>
      </c>
      <c r="S53" s="30">
        <f t="shared" si="98"/>
        <v>-1.2300000000000004</v>
      </c>
      <c r="T53" s="30">
        <f t="shared" si="98"/>
        <v>-1.1100000000000003</v>
      </c>
      <c r="U53" s="30">
        <f t="shared" si="98"/>
        <v>-1.5200000000000005</v>
      </c>
      <c r="V53" s="27">
        <f t="shared" si="98"/>
        <v>-1.6799999999999997</v>
      </c>
      <c r="W53" s="30">
        <f t="shared" si="98"/>
        <v>0.33000000000000007</v>
      </c>
      <c r="X53" s="27">
        <f t="shared" ref="X53:AA55" si="99">X13-$C13</f>
        <v>1.58</v>
      </c>
      <c r="Y53" s="30">
        <f t="shared" si="99"/>
        <v>1.4599999999999991</v>
      </c>
      <c r="Z53" s="27">
        <f t="shared" si="99"/>
        <v>1.3499999999999996</v>
      </c>
      <c r="AA53" s="27">
        <f t="shared" si="99"/>
        <v>1.2400000000000002</v>
      </c>
      <c r="AB53" s="30">
        <f t="shared" si="91"/>
        <v>1.1500000000000004</v>
      </c>
      <c r="AC53" s="27">
        <f t="shared" si="91"/>
        <v>1.0600000000000005</v>
      </c>
      <c r="AD53" s="33">
        <f>AD13-$C13</f>
        <v>0.97000000000000064</v>
      </c>
      <c r="AE53" s="30">
        <f t="shared" si="92"/>
        <v>0.88000000000000078</v>
      </c>
      <c r="AF53" s="27">
        <f t="shared" si="92"/>
        <v>0.78999999999999915</v>
      </c>
      <c r="AG53" s="33">
        <f t="shared" si="93"/>
        <v>0.6899999999999995</v>
      </c>
      <c r="AH53" s="30">
        <f t="shared" si="93"/>
        <v>0.57000000000000028</v>
      </c>
      <c r="AI53" s="30">
        <f t="shared" si="94"/>
        <v>0.44999999999999929</v>
      </c>
      <c r="AJ53" s="178">
        <f t="shared" si="94"/>
        <v>0.33000000000000007</v>
      </c>
      <c r="AK53" s="178">
        <f t="shared" si="95"/>
        <v>0.20999999999999908</v>
      </c>
      <c r="AL53" s="241">
        <f t="shared" si="95"/>
        <v>0.16999999999999993</v>
      </c>
      <c r="AM53" s="242">
        <f t="shared" si="96"/>
        <v>8.9999999999999858E-2</v>
      </c>
      <c r="AN53" s="242">
        <f t="shared" si="96"/>
        <v>-5.0000000000000711E-2</v>
      </c>
      <c r="AO53" s="242">
        <f t="shared" si="97"/>
        <v>-0.22000000000000064</v>
      </c>
      <c r="AP53" s="242">
        <f t="shared" si="97"/>
        <v>-0.33000000000000007</v>
      </c>
      <c r="AQ53" s="214" t="s">
        <v>102</v>
      </c>
      <c r="AR53" s="21" t="s">
        <v>102</v>
      </c>
      <c r="AS53" s="27">
        <f t="shared" ref="AS53:AT55" si="100">AS13-$C13</f>
        <v>-1.3100000000000005</v>
      </c>
      <c r="AT53" s="27">
        <f t="shared" si="100"/>
        <v>-1.17</v>
      </c>
      <c r="AU53" s="30">
        <f>AU13-$C13</f>
        <v>-0.33999999999999986</v>
      </c>
      <c r="AV53" s="108"/>
      <c r="AW53" s="142"/>
      <c r="AX53" s="125"/>
      <c r="AY53" s="21"/>
      <c r="AZ53" s="21"/>
      <c r="BA53" s="21"/>
      <c r="BB53" s="21"/>
      <c r="BC53" s="21"/>
      <c r="BD53" s="21"/>
      <c r="BE53" s="21"/>
      <c r="BF53" s="26"/>
      <c r="BG53" s="26"/>
      <c r="BH53" s="21"/>
      <c r="BI53" s="26"/>
      <c r="BJ53" s="26"/>
      <c r="BK53" s="26"/>
      <c r="BL53" s="21"/>
      <c r="BM53" s="21"/>
      <c r="BN53" s="21"/>
      <c r="BO53" s="116"/>
      <c r="BP53" s="26"/>
      <c r="BQ53" s="26"/>
      <c r="BR53" s="26"/>
      <c r="BS53" s="26"/>
      <c r="BT53" s="21"/>
      <c r="BU53" s="26"/>
      <c r="BV53" s="107"/>
      <c r="BW53" s="22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K53" s="1"/>
      <c r="EL53" s="1"/>
      <c r="EM53" s="1"/>
      <c r="EN53" s="1"/>
      <c r="EO53" s="1"/>
      <c r="EP53" s="1"/>
      <c r="EQ53" s="1"/>
      <c r="ER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I53" s="1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</row>
    <row r="54" spans="1:256">
      <c r="A54" s="3"/>
      <c r="B54" s="16"/>
      <c r="C54" s="49">
        <v>64</v>
      </c>
      <c r="D54" s="47"/>
      <c r="E54" s="33">
        <f t="shared" ref="E54:W54" si="101">E14-$C14</f>
        <v>1.2899999999999991</v>
      </c>
      <c r="F54" s="30">
        <f t="shared" si="101"/>
        <v>1.3200000000000003</v>
      </c>
      <c r="G54" s="27">
        <f t="shared" si="101"/>
        <v>1.4599999999999991</v>
      </c>
      <c r="H54" s="27">
        <f t="shared" si="101"/>
        <v>1.4700000000000006</v>
      </c>
      <c r="I54" s="30">
        <f t="shared" si="101"/>
        <v>1.8900000000000006</v>
      </c>
      <c r="J54" s="39">
        <f t="shared" si="101"/>
        <v>2.2599999999999998</v>
      </c>
      <c r="K54" s="27">
        <f t="shared" si="101"/>
        <v>2.5600000000000005</v>
      </c>
      <c r="L54" s="30">
        <f t="shared" si="101"/>
        <v>2.8699999999999992</v>
      </c>
      <c r="M54" s="27">
        <f t="shared" si="101"/>
        <v>2.83</v>
      </c>
      <c r="N54" s="30">
        <f t="shared" si="101"/>
        <v>2.6899999999999995</v>
      </c>
      <c r="O54" s="30">
        <f t="shared" si="101"/>
        <v>2.4900000000000002</v>
      </c>
      <c r="P54" s="30">
        <f t="shared" si="101"/>
        <v>2.2799999999999994</v>
      </c>
      <c r="Q54" s="30">
        <f t="shared" si="101"/>
        <v>2.1099999999999994</v>
      </c>
      <c r="R54" s="27">
        <f t="shared" si="101"/>
        <v>2.0299999999999994</v>
      </c>
      <c r="S54" s="30">
        <f t="shared" si="101"/>
        <v>0.35999999999999943</v>
      </c>
      <c r="T54" s="30">
        <f t="shared" si="101"/>
        <v>0.28999999999999915</v>
      </c>
      <c r="U54" s="30">
        <f t="shared" si="101"/>
        <v>0.14000000000000057</v>
      </c>
      <c r="V54" s="27">
        <f t="shared" si="101"/>
        <v>2.9999999999999361E-2</v>
      </c>
      <c r="W54" s="30">
        <f t="shared" si="101"/>
        <v>1.2300000000000004</v>
      </c>
      <c r="X54" s="27">
        <f t="shared" si="99"/>
        <v>2.1999999999999993</v>
      </c>
      <c r="Y54" s="30">
        <f t="shared" si="99"/>
        <v>2.129999999999999</v>
      </c>
      <c r="Z54" s="27">
        <f t="shared" si="99"/>
        <v>2.09</v>
      </c>
      <c r="AA54" s="27">
        <f t="shared" si="99"/>
        <v>2.0399999999999991</v>
      </c>
      <c r="AB54" s="30">
        <f t="shared" si="91"/>
        <v>1.9599999999999991</v>
      </c>
      <c r="AC54" s="27">
        <f t="shared" si="91"/>
        <v>1.879999999999999</v>
      </c>
      <c r="AD54" s="33">
        <f>AD14-$C14</f>
        <v>1.7999999999999989</v>
      </c>
      <c r="AE54" s="30">
        <f t="shared" si="92"/>
        <v>1.6899999999999995</v>
      </c>
      <c r="AF54" s="27">
        <f t="shared" si="92"/>
        <v>1.6400000000000006</v>
      </c>
      <c r="AG54" s="33">
        <f t="shared" si="93"/>
        <v>1.5199999999999996</v>
      </c>
      <c r="AH54" s="30">
        <f t="shared" si="93"/>
        <v>1.4000000000000004</v>
      </c>
      <c r="AI54" s="30">
        <f t="shared" si="94"/>
        <v>1.2599999999999998</v>
      </c>
      <c r="AJ54" s="178">
        <f t="shared" si="94"/>
        <v>1.1500000000000004</v>
      </c>
      <c r="AK54" s="178">
        <f t="shared" si="95"/>
        <v>1.0399999999999991</v>
      </c>
      <c r="AL54" s="241">
        <f t="shared" si="95"/>
        <v>0.97000000000000064</v>
      </c>
      <c r="AM54" s="242">
        <f t="shared" si="96"/>
        <v>0.89000000000000057</v>
      </c>
      <c r="AN54" s="242">
        <f t="shared" si="96"/>
        <v>0.78999999999999915</v>
      </c>
      <c r="AO54" s="242">
        <f t="shared" si="97"/>
        <v>0.66999999999999993</v>
      </c>
      <c r="AP54" s="242">
        <f t="shared" si="97"/>
        <v>0.57000000000000028</v>
      </c>
      <c r="AQ54" s="250">
        <f t="shared" si="97"/>
        <v>0.36999999999999922</v>
      </c>
      <c r="AR54" s="27">
        <f>AR14-$C14</f>
        <v>0.17999999999999972</v>
      </c>
      <c r="AS54" s="27">
        <f t="shared" si="100"/>
        <v>-5.0000000000000711E-2</v>
      </c>
      <c r="AT54" s="27">
        <f t="shared" si="100"/>
        <v>0.24000000000000021</v>
      </c>
      <c r="AU54" s="30">
        <f>AU14-$C14</f>
        <v>0.36999999999999922</v>
      </c>
      <c r="AV54" s="108">
        <f>AV14-$C14</f>
        <v>0.53999999999999915</v>
      </c>
      <c r="AW54" s="253"/>
      <c r="AX54" s="238"/>
      <c r="AY54" s="21">
        <f t="shared" ref="AY54:BF54" si="102">AVERAGE(Y52:Y55)</f>
        <v>1.9024999999999996</v>
      </c>
      <c r="AZ54" s="21">
        <f t="shared" si="102"/>
        <v>1.84</v>
      </c>
      <c r="BA54" s="21">
        <f t="shared" si="102"/>
        <v>1.7650000000000003</v>
      </c>
      <c r="BB54" s="21">
        <f t="shared" si="102"/>
        <v>1.6824999999999999</v>
      </c>
      <c r="BC54" s="21">
        <f t="shared" si="102"/>
        <v>1.5999999999999999</v>
      </c>
      <c r="BD54" s="21">
        <f t="shared" si="102"/>
        <v>1.5125</v>
      </c>
      <c r="BE54" s="21">
        <f t="shared" si="102"/>
        <v>1.4350000000000003</v>
      </c>
      <c r="BF54" s="26">
        <f t="shared" si="102"/>
        <v>1.3574999999999997</v>
      </c>
      <c r="BG54" s="172">
        <f t="shared" ref="BG54:BV54" si="103">AVERAGE(AG52:AG55)</f>
        <v>1.2575000000000001</v>
      </c>
      <c r="BH54" s="174">
        <f t="shared" si="103"/>
        <v>1.1475000000000002</v>
      </c>
      <c r="BI54" s="172">
        <f t="shared" si="103"/>
        <v>1.0250000000000001</v>
      </c>
      <c r="BJ54" s="124">
        <f t="shared" si="103"/>
        <v>0.91000000000000036</v>
      </c>
      <c r="BK54" s="171">
        <f t="shared" si="103"/>
        <v>0.78749999999999987</v>
      </c>
      <c r="BL54" s="173">
        <f t="shared" si="103"/>
        <v>0.75500000000000012</v>
      </c>
      <c r="BM54" s="173">
        <f t="shared" si="103"/>
        <v>0.63500000000000045</v>
      </c>
      <c r="BN54" s="173">
        <f t="shared" si="103"/>
        <v>0.53999999999999981</v>
      </c>
      <c r="BO54" s="218">
        <f t="shared" si="103"/>
        <v>0.35249999999999981</v>
      </c>
      <c r="BP54" s="171">
        <f t="shared" si="103"/>
        <v>0.34250000000000003</v>
      </c>
      <c r="BQ54" s="171">
        <f t="shared" si="103"/>
        <v>0.29000000000000004</v>
      </c>
      <c r="BR54" s="124">
        <f t="shared" si="103"/>
        <v>5.6666666666666941E-2</v>
      </c>
      <c r="BS54" s="172">
        <f t="shared" si="103"/>
        <v>-0.47000000000000042</v>
      </c>
      <c r="BT54" s="174">
        <f t="shared" si="103"/>
        <v>-0.14999999999999969</v>
      </c>
      <c r="BU54" s="171">
        <f t="shared" si="103"/>
        <v>0.39249999999999985</v>
      </c>
      <c r="BV54" s="227">
        <f t="shared" si="103"/>
        <v>1.0600000000000003</v>
      </c>
      <c r="BW54" s="22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K54" s="1"/>
      <c r="EL54" s="1"/>
      <c r="EM54" s="1"/>
      <c r="EN54" s="1"/>
      <c r="EO54" s="1"/>
      <c r="EP54" s="1"/>
      <c r="EQ54" s="1"/>
      <c r="ER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I54" s="1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</row>
    <row r="55" spans="1:256">
      <c r="A55" s="2"/>
      <c r="B55" s="16"/>
      <c r="C55" s="49">
        <v>65</v>
      </c>
      <c r="D55" s="47"/>
      <c r="E55" s="33">
        <f t="shared" ref="E55:W55" si="104">E15-$C15</f>
        <v>2.0200000000000005</v>
      </c>
      <c r="F55" s="30">
        <f t="shared" si="104"/>
        <v>2.13</v>
      </c>
      <c r="G55" s="27">
        <f t="shared" si="104"/>
        <v>2.2299999999999995</v>
      </c>
      <c r="H55" s="27">
        <f t="shared" si="104"/>
        <v>2.3099999999999996</v>
      </c>
      <c r="I55" s="30">
        <f t="shared" si="104"/>
        <v>2.5900000000000007</v>
      </c>
      <c r="J55" s="39">
        <f t="shared" si="104"/>
        <v>2.6900000000000004</v>
      </c>
      <c r="K55" s="27">
        <f t="shared" si="104"/>
        <v>2.87</v>
      </c>
      <c r="L55" s="30">
        <f t="shared" si="104"/>
        <v>3.1700000000000008</v>
      </c>
      <c r="M55" s="27">
        <f t="shared" si="104"/>
        <v>3.1700000000000008</v>
      </c>
      <c r="N55" s="30">
        <f t="shared" si="104"/>
        <v>3.0599999999999996</v>
      </c>
      <c r="O55" s="30">
        <f t="shared" si="104"/>
        <v>2.910000000000001</v>
      </c>
      <c r="P55" s="30">
        <f t="shared" si="104"/>
        <v>2.7299999999999995</v>
      </c>
      <c r="Q55" s="30">
        <f t="shared" si="104"/>
        <v>2.6100000000000003</v>
      </c>
      <c r="R55" s="27">
        <f t="shared" si="104"/>
        <v>2.5900000000000007</v>
      </c>
      <c r="S55" s="30">
        <f t="shared" si="104"/>
        <v>1.2000000000000002</v>
      </c>
      <c r="T55" s="30">
        <f t="shared" si="104"/>
        <v>1.1100000000000003</v>
      </c>
      <c r="U55" s="30">
        <f t="shared" si="104"/>
        <v>1.160000000000001</v>
      </c>
      <c r="V55" s="27">
        <f t="shared" si="104"/>
        <v>1.1000000000000005</v>
      </c>
      <c r="W55" s="30">
        <f t="shared" si="104"/>
        <v>2.1399999999999997</v>
      </c>
      <c r="X55" s="27">
        <f t="shared" si="99"/>
        <v>2.9400000000000004</v>
      </c>
      <c r="Y55" s="30">
        <f t="shared" si="99"/>
        <v>2.96</v>
      </c>
      <c r="Z55" s="27">
        <f t="shared" si="99"/>
        <v>2.96</v>
      </c>
      <c r="AA55" s="27">
        <f t="shared" si="99"/>
        <v>2.9200000000000008</v>
      </c>
      <c r="AB55" s="30">
        <f t="shared" si="91"/>
        <v>2.8600000000000003</v>
      </c>
      <c r="AC55" s="27">
        <f t="shared" si="91"/>
        <v>2.7700000000000005</v>
      </c>
      <c r="AD55" s="33">
        <f>AD15-$C15</f>
        <v>2.6900000000000004</v>
      </c>
      <c r="AE55" s="30">
        <f t="shared" si="92"/>
        <v>2.6399999999999997</v>
      </c>
      <c r="AF55" s="27">
        <f t="shared" si="92"/>
        <v>2.5599999999999996</v>
      </c>
      <c r="AG55" s="33">
        <f t="shared" si="93"/>
        <v>2.4400000000000004</v>
      </c>
      <c r="AH55" s="30">
        <f t="shared" si="93"/>
        <v>2.3099999999999996</v>
      </c>
      <c r="AI55" s="30">
        <f t="shared" si="94"/>
        <v>2.1700000000000008</v>
      </c>
      <c r="AJ55" s="178">
        <f t="shared" si="94"/>
        <v>2.04</v>
      </c>
      <c r="AK55" s="178">
        <f t="shared" si="95"/>
        <v>1.910000000000001</v>
      </c>
      <c r="AL55" s="241">
        <f t="shared" si="95"/>
        <v>1.88</v>
      </c>
      <c r="AM55" s="242">
        <f t="shared" si="96"/>
        <v>1.7600000000000007</v>
      </c>
      <c r="AN55" s="242">
        <f t="shared" si="96"/>
        <v>1.62</v>
      </c>
      <c r="AO55" s="242">
        <f t="shared" si="97"/>
        <v>1.4899999999999993</v>
      </c>
      <c r="AP55" s="242">
        <f t="shared" si="97"/>
        <v>1.3899999999999997</v>
      </c>
      <c r="AQ55" s="250">
        <f t="shared" si="97"/>
        <v>1.2700000000000005</v>
      </c>
      <c r="AR55" s="27">
        <f>AR15-$C15</f>
        <v>1.1200000000000001</v>
      </c>
      <c r="AS55" s="27">
        <f t="shared" si="100"/>
        <v>0.96999999999999975</v>
      </c>
      <c r="AT55" s="27">
        <f t="shared" si="100"/>
        <v>1.2700000000000005</v>
      </c>
      <c r="AU55" s="30">
        <f>AU15-$C15</f>
        <v>1.21</v>
      </c>
      <c r="AV55" s="108">
        <f>AV15-$C15</f>
        <v>1.5100000000000007</v>
      </c>
      <c r="AW55" s="165"/>
      <c r="AX55" s="125"/>
      <c r="AY55" s="21"/>
      <c r="AZ55" s="21"/>
      <c r="BA55" s="21"/>
      <c r="BB55" s="21"/>
      <c r="BC55" s="21"/>
      <c r="BD55" s="21"/>
      <c r="BE55" s="21"/>
      <c r="BF55" s="26"/>
      <c r="BG55" s="26"/>
      <c r="BH55" s="21"/>
      <c r="BI55" s="26"/>
      <c r="BJ55" s="26"/>
      <c r="BK55" s="26"/>
      <c r="BL55" s="21"/>
      <c r="BM55" s="21"/>
      <c r="BN55" s="21"/>
      <c r="BO55" s="116"/>
      <c r="BP55" s="26"/>
      <c r="BQ55" s="26"/>
      <c r="BR55" s="26"/>
      <c r="BS55" s="26"/>
      <c r="BT55" s="21"/>
      <c r="BU55" s="26"/>
      <c r="BV55" s="107"/>
      <c r="BW55" s="22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K55" s="1"/>
      <c r="EL55" s="1"/>
      <c r="EM55" s="1"/>
      <c r="EN55" s="1"/>
      <c r="EO55" s="1"/>
      <c r="EP55" s="1"/>
      <c r="EQ55" s="1"/>
      <c r="ER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I55" s="1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</row>
    <row r="56" spans="1:256">
      <c r="A56" s="2"/>
      <c r="B56" s="16"/>
      <c r="C56" s="50"/>
      <c r="D56" s="47"/>
      <c r="E56" s="33"/>
      <c r="F56" s="30"/>
      <c r="G56" s="27"/>
      <c r="H56" s="27"/>
      <c r="I56" s="30"/>
      <c r="J56" s="39"/>
      <c r="K56" s="27"/>
      <c r="L56" s="30"/>
      <c r="M56" s="27"/>
      <c r="N56" s="30"/>
      <c r="O56" s="30"/>
      <c r="P56" s="30"/>
      <c r="Q56" s="30"/>
      <c r="R56" s="27"/>
      <c r="S56" s="30"/>
      <c r="T56" s="30"/>
      <c r="U56" s="30"/>
      <c r="V56" s="27"/>
      <c r="W56" s="30"/>
      <c r="X56" s="27"/>
      <c r="Y56" s="30"/>
      <c r="Z56" s="27"/>
      <c r="AA56" s="27"/>
      <c r="AB56" s="30"/>
      <c r="AC56" s="27"/>
      <c r="AD56" s="33"/>
      <c r="AE56" s="30"/>
      <c r="AF56" s="27"/>
      <c r="AG56" s="33"/>
      <c r="AH56" s="30"/>
      <c r="AI56" s="30"/>
      <c r="AJ56" s="178"/>
      <c r="AK56" s="178"/>
      <c r="AL56" s="241"/>
      <c r="AM56" s="242"/>
      <c r="AN56" s="242"/>
      <c r="AO56" s="242"/>
      <c r="AP56" s="242"/>
      <c r="AQ56" s="250"/>
      <c r="AR56" s="27"/>
      <c r="AS56" s="27"/>
      <c r="AT56" s="27"/>
      <c r="AU56" s="30"/>
      <c r="AV56" s="108"/>
      <c r="AW56" s="159"/>
      <c r="AX56" s="125"/>
      <c r="AY56" s="21"/>
      <c r="AZ56" s="21"/>
      <c r="BA56" s="21"/>
      <c r="BB56" s="21"/>
      <c r="BC56" s="21"/>
      <c r="BD56" s="21"/>
      <c r="BE56" s="21"/>
      <c r="BF56" s="26"/>
      <c r="BG56" s="26"/>
      <c r="BH56" s="21"/>
      <c r="BI56" s="26"/>
      <c r="BJ56" s="26"/>
      <c r="BK56" s="26"/>
      <c r="BL56" s="21"/>
      <c r="BM56" s="21"/>
      <c r="BN56" s="21"/>
      <c r="BO56" s="116"/>
      <c r="BP56" s="26"/>
      <c r="BQ56" s="26"/>
      <c r="BR56" s="26"/>
      <c r="BS56" s="26"/>
      <c r="BT56" s="21"/>
      <c r="BU56" s="26"/>
      <c r="BV56" s="107"/>
      <c r="BW56" s="22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K56" s="1"/>
      <c r="EL56" s="1"/>
      <c r="EM56" s="1"/>
      <c r="EN56" s="1"/>
      <c r="EO56" s="1"/>
      <c r="EP56" s="1"/>
      <c r="EQ56" s="1"/>
      <c r="ER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I56" s="1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</row>
    <row r="57" spans="1:256">
      <c r="A57" s="2"/>
      <c r="B57" s="16" t="s">
        <v>0</v>
      </c>
      <c r="C57" s="50">
        <v>76</v>
      </c>
      <c r="D57" s="47"/>
      <c r="E57" s="33">
        <f t="shared" ref="E57:AA57" si="105">E17-$C17</f>
        <v>1.0599999999999996</v>
      </c>
      <c r="F57" s="30">
        <f t="shared" si="105"/>
        <v>1.0499999999999998</v>
      </c>
      <c r="G57" s="27">
        <f t="shared" si="105"/>
        <v>1.0599999999999996</v>
      </c>
      <c r="H57" s="27">
        <f t="shared" si="105"/>
        <v>1.1099999999999994</v>
      </c>
      <c r="I57" s="30">
        <f t="shared" si="105"/>
        <v>1.33</v>
      </c>
      <c r="J57" s="39">
        <f t="shared" si="105"/>
        <v>1.5199999999999996</v>
      </c>
      <c r="K57" s="27">
        <f t="shared" si="105"/>
        <v>1.6099999999999994</v>
      </c>
      <c r="L57" s="30">
        <f t="shared" si="105"/>
        <v>1.9800000000000004</v>
      </c>
      <c r="M57" s="27">
        <f t="shared" si="105"/>
        <v>2.1400000000000006</v>
      </c>
      <c r="N57" s="30">
        <f t="shared" si="105"/>
        <v>2.25</v>
      </c>
      <c r="O57" s="30">
        <f t="shared" si="105"/>
        <v>2.3100000000000005</v>
      </c>
      <c r="P57" s="30">
        <f t="shared" si="105"/>
        <v>2.1199999999999992</v>
      </c>
      <c r="Q57" s="30">
        <f t="shared" si="105"/>
        <v>1.9499999999999993</v>
      </c>
      <c r="R57" s="27">
        <f t="shared" si="105"/>
        <v>1.75</v>
      </c>
      <c r="S57" s="30">
        <f t="shared" si="105"/>
        <v>0.67999999999999972</v>
      </c>
      <c r="T57" s="30">
        <f t="shared" si="105"/>
        <v>0.54</v>
      </c>
      <c r="U57" s="30">
        <f t="shared" si="105"/>
        <v>0.34999999999999964</v>
      </c>
      <c r="V57" s="27">
        <f t="shared" si="105"/>
        <v>0.27999999999999936</v>
      </c>
      <c r="W57" s="30">
        <f t="shared" si="105"/>
        <v>1.0299999999999994</v>
      </c>
      <c r="X57" s="27">
        <f t="shared" si="105"/>
        <v>2.5</v>
      </c>
      <c r="Y57" s="30">
        <f t="shared" si="105"/>
        <v>2.34</v>
      </c>
      <c r="Z57" s="27">
        <f t="shared" si="105"/>
        <v>2.2300000000000004</v>
      </c>
      <c r="AA57" s="27">
        <f t="shared" si="105"/>
        <v>2.129999999999999</v>
      </c>
      <c r="AB57" s="30">
        <f t="shared" ref="AB57:AC59" si="106">AB17-$C17</f>
        <v>2.0700000000000003</v>
      </c>
      <c r="AC57" s="27">
        <f t="shared" si="106"/>
        <v>2</v>
      </c>
      <c r="AD57" s="33">
        <f t="shared" ref="AD57:AE59" si="107">AD17-$C17</f>
        <v>1.9699999999999989</v>
      </c>
      <c r="AE57" s="30">
        <f t="shared" si="107"/>
        <v>2.0099999999999998</v>
      </c>
      <c r="AF57" s="27">
        <f t="shared" ref="AF57:AG59" si="108">AF17-$C17</f>
        <v>1.9299999999999997</v>
      </c>
      <c r="AG57" s="33">
        <f t="shared" si="108"/>
        <v>1.879999999999999</v>
      </c>
      <c r="AH57" s="30">
        <f t="shared" ref="AH57:AI59" si="109">AH17-$C17</f>
        <v>1.8200000000000003</v>
      </c>
      <c r="AI57" s="30">
        <f t="shared" si="109"/>
        <v>1.7599999999999998</v>
      </c>
      <c r="AJ57" s="178">
        <f t="shared" ref="AJ57:AO59" si="110">AJ17-$C17</f>
        <v>1.7199999999999989</v>
      </c>
      <c r="AK57" s="178">
        <f t="shared" si="110"/>
        <v>1.6999999999999993</v>
      </c>
      <c r="AL57" s="248">
        <f t="shared" si="110"/>
        <v>1.0699999999999994</v>
      </c>
      <c r="AM57" s="27">
        <f t="shared" si="110"/>
        <v>0.97999999999999954</v>
      </c>
      <c r="AN57" s="27">
        <f t="shared" si="110"/>
        <v>0.97999999999999954</v>
      </c>
      <c r="AO57" s="242">
        <f t="shared" si="110"/>
        <v>0.83000000000000007</v>
      </c>
      <c r="AP57" s="242">
        <f>AP17-$C17</f>
        <v>0.77999999999999936</v>
      </c>
      <c r="AQ57" s="250">
        <f>AX17-$C17</f>
        <v>-6.32</v>
      </c>
      <c r="AR57" s="27">
        <f t="shared" ref="AR57:AS59" si="111">AR17-$C17</f>
        <v>0.52999999999999936</v>
      </c>
      <c r="AS57" s="27">
        <f t="shared" si="111"/>
        <v>0.25</v>
      </c>
      <c r="AT57" s="27">
        <f t="shared" ref="AT57:AU59" si="112">AT17-$C17</f>
        <v>0.3199999999999994</v>
      </c>
      <c r="AU57" s="30">
        <f t="shared" si="112"/>
        <v>0.67999999999999972</v>
      </c>
      <c r="AV57" s="108">
        <f>AV17-$C17</f>
        <v>0.83000000000000007</v>
      </c>
      <c r="AW57" s="253"/>
      <c r="AX57" s="125"/>
      <c r="AY57" s="21"/>
      <c r="AZ57" s="21"/>
      <c r="BA57" s="21"/>
      <c r="BB57" s="21"/>
      <c r="BC57" s="21"/>
      <c r="BD57" s="21"/>
      <c r="BE57" s="21"/>
      <c r="BF57" s="26"/>
      <c r="BG57" s="26"/>
      <c r="BH57" s="21"/>
      <c r="BI57" s="26"/>
      <c r="BJ57" s="26"/>
      <c r="BK57" s="26"/>
      <c r="BL57" s="21"/>
      <c r="BM57" s="21"/>
      <c r="BN57" s="21"/>
      <c r="BO57" s="116"/>
      <c r="BP57" s="26"/>
      <c r="BQ57" s="26"/>
      <c r="BR57" s="26"/>
      <c r="BS57" s="26"/>
      <c r="BT57" s="21"/>
      <c r="BU57" s="26"/>
      <c r="BV57" s="107"/>
      <c r="BW57" s="22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K57" s="1"/>
      <c r="EL57" s="1"/>
      <c r="EM57" s="1"/>
      <c r="EN57" s="1"/>
      <c r="EO57" s="1"/>
      <c r="EP57" s="1"/>
      <c r="EQ57" s="1"/>
      <c r="ER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I57" s="1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</row>
    <row r="58" spans="1:256">
      <c r="A58" s="2"/>
      <c r="B58" s="16" t="s">
        <v>12</v>
      </c>
      <c r="C58" s="49">
        <v>71</v>
      </c>
      <c r="D58" s="47"/>
      <c r="E58" s="33">
        <f t="shared" ref="E58:AA58" si="113">E18-$C18</f>
        <v>1.0300000000000002</v>
      </c>
      <c r="F58" s="30">
        <f t="shared" si="113"/>
        <v>1.1000000000000005</v>
      </c>
      <c r="G58" s="27">
        <f t="shared" si="113"/>
        <v>1.1500000000000004</v>
      </c>
      <c r="H58" s="27">
        <f t="shared" si="113"/>
        <v>1.1500000000000004</v>
      </c>
      <c r="I58" s="30">
        <f t="shared" si="113"/>
        <v>1.3900000000000006</v>
      </c>
      <c r="J58" s="39">
        <f t="shared" si="113"/>
        <v>1.4900000000000002</v>
      </c>
      <c r="K58" s="27">
        <f t="shared" si="113"/>
        <v>1.4700000000000006</v>
      </c>
      <c r="L58" s="30">
        <f t="shared" si="113"/>
        <v>1.6300000000000008</v>
      </c>
      <c r="M58" s="27">
        <f t="shared" si="113"/>
        <v>1.6900000000000013</v>
      </c>
      <c r="N58" s="30">
        <f t="shared" si="113"/>
        <v>1.6900000000000013</v>
      </c>
      <c r="O58" s="30">
        <f t="shared" si="113"/>
        <v>1.7100000000000009</v>
      </c>
      <c r="P58" s="30">
        <f t="shared" si="113"/>
        <v>1.67</v>
      </c>
      <c r="Q58" s="30">
        <f t="shared" si="113"/>
        <v>1.6300000000000008</v>
      </c>
      <c r="R58" s="27">
        <f t="shared" si="113"/>
        <v>1.58</v>
      </c>
      <c r="S58" s="30">
        <f t="shared" si="113"/>
        <v>0.58000000000000007</v>
      </c>
      <c r="T58" s="30">
        <f t="shared" si="113"/>
        <v>0.65000000000000036</v>
      </c>
      <c r="U58" s="30">
        <f t="shared" si="113"/>
        <v>0.51000000000000068</v>
      </c>
      <c r="V58" s="27">
        <f t="shared" si="113"/>
        <v>0.5600000000000005</v>
      </c>
      <c r="W58" s="30">
        <f t="shared" si="113"/>
        <v>1.1000000000000005</v>
      </c>
      <c r="X58" s="27">
        <f t="shared" si="113"/>
        <v>1.7900000000000009</v>
      </c>
      <c r="Y58" s="30">
        <f t="shared" si="113"/>
        <v>1.7100000000000009</v>
      </c>
      <c r="Z58" s="27">
        <f t="shared" si="113"/>
        <v>1.67</v>
      </c>
      <c r="AA58" s="27">
        <f t="shared" si="113"/>
        <v>1.620000000000001</v>
      </c>
      <c r="AB58" s="30">
        <f t="shared" si="106"/>
        <v>1.5600000000000005</v>
      </c>
      <c r="AC58" s="27">
        <f t="shared" si="106"/>
        <v>1.5199999999999996</v>
      </c>
      <c r="AD58" s="33">
        <f t="shared" si="107"/>
        <v>1.4800000000000004</v>
      </c>
      <c r="AE58" s="30">
        <f t="shared" si="107"/>
        <v>1.5199999999999996</v>
      </c>
      <c r="AF58" s="27">
        <f t="shared" si="108"/>
        <v>1.4500000000000002</v>
      </c>
      <c r="AG58" s="33">
        <f t="shared" si="108"/>
        <v>1.3800000000000008</v>
      </c>
      <c r="AH58" s="30">
        <f t="shared" si="109"/>
        <v>1.3200000000000003</v>
      </c>
      <c r="AI58" s="30">
        <f t="shared" si="109"/>
        <v>1.2400000000000002</v>
      </c>
      <c r="AJ58" s="178">
        <f t="shared" si="110"/>
        <v>1.1800000000000006</v>
      </c>
      <c r="AK58" s="178">
        <f t="shared" si="110"/>
        <v>1.1100000000000003</v>
      </c>
      <c r="AL58" s="241">
        <f t="shared" ref="AL58:AN59" si="114">AL18-$C18</f>
        <v>1.1100000000000003</v>
      </c>
      <c r="AM58" s="242">
        <f t="shared" si="114"/>
        <v>1.04</v>
      </c>
      <c r="AN58" s="242">
        <f t="shared" si="114"/>
        <v>0.96000000000000085</v>
      </c>
      <c r="AO58" s="242">
        <f>AO18-$C18</f>
        <v>0.86000000000000032</v>
      </c>
      <c r="AP58" s="242">
        <f>AP18-$C18</f>
        <v>0.84000000000000075</v>
      </c>
      <c r="AQ58" s="250">
        <f>AX18-$C18</f>
        <v>-6.52</v>
      </c>
      <c r="AR58" s="27">
        <f t="shared" si="111"/>
        <v>0.5</v>
      </c>
      <c r="AS58" s="27">
        <f t="shared" si="111"/>
        <v>0.19000000000000039</v>
      </c>
      <c r="AT58" s="27">
        <f t="shared" si="112"/>
        <v>0.41000000000000014</v>
      </c>
      <c r="AU58" s="30">
        <f t="shared" si="112"/>
        <v>0.5</v>
      </c>
      <c r="AV58" s="108">
        <f>AV18-$C18</f>
        <v>0.61000000000000032</v>
      </c>
      <c r="AW58" s="253"/>
      <c r="AX58" s="125"/>
      <c r="AY58" s="21">
        <f t="shared" ref="AY58:BF58" si="115">AVERAGE(Y57:Y59)</f>
        <v>1.8933333333333335</v>
      </c>
      <c r="AZ58" s="21">
        <f t="shared" si="115"/>
        <v>1.8166666666666667</v>
      </c>
      <c r="BA58" s="21">
        <f t="shared" si="115"/>
        <v>1.7333333333333332</v>
      </c>
      <c r="BB58" s="21">
        <f t="shared" si="115"/>
        <v>1.6666666666666667</v>
      </c>
      <c r="BC58" s="21">
        <f t="shared" si="115"/>
        <v>1.6033333333333328</v>
      </c>
      <c r="BD58" s="21">
        <f t="shared" si="115"/>
        <v>1.5499999999999996</v>
      </c>
      <c r="BE58" s="21">
        <f t="shared" si="115"/>
        <v>1.573333333333333</v>
      </c>
      <c r="BF58" s="26">
        <f t="shared" si="115"/>
        <v>1.5033333333333332</v>
      </c>
      <c r="BG58" s="172">
        <f t="shared" ref="BG58:BV58" si="116">AVERAGE(AG57:AG59)</f>
        <v>1.45</v>
      </c>
      <c r="BH58" s="174">
        <f t="shared" si="116"/>
        <v>1.3866666666666667</v>
      </c>
      <c r="BI58" s="172">
        <f t="shared" si="116"/>
        <v>1.3166666666666664</v>
      </c>
      <c r="BJ58" s="172">
        <f t="shared" si="116"/>
        <v>1.2599999999999998</v>
      </c>
      <c r="BK58" s="172">
        <f t="shared" si="116"/>
        <v>1.2033333333333331</v>
      </c>
      <c r="BL58" s="197">
        <f t="shared" si="116"/>
        <v>0.99999999999999967</v>
      </c>
      <c r="BM58" s="197">
        <f t="shared" si="116"/>
        <v>0.91666666666666641</v>
      </c>
      <c r="BN58" s="173">
        <f t="shared" si="116"/>
        <v>0.80333333333333334</v>
      </c>
      <c r="BO58" s="218">
        <f t="shared" si="116"/>
        <v>0.61</v>
      </c>
      <c r="BP58" s="171">
        <f t="shared" si="116"/>
        <v>0.54333333333333333</v>
      </c>
      <c r="BQ58" s="171">
        <f t="shared" si="116"/>
        <v>-6.3566666666666665</v>
      </c>
      <c r="BR58" s="171">
        <f t="shared" si="116"/>
        <v>0.19333333333333305</v>
      </c>
      <c r="BS58" s="172">
        <f t="shared" si="116"/>
        <v>-9.9999999999999936E-2</v>
      </c>
      <c r="BT58" s="173">
        <f t="shared" si="116"/>
        <v>3.666666666666648E-2</v>
      </c>
      <c r="BU58" s="171">
        <f t="shared" si="116"/>
        <v>0.42666666666666647</v>
      </c>
      <c r="BV58" s="227">
        <f t="shared" si="116"/>
        <v>0.67333333333333323</v>
      </c>
      <c r="BW58" s="22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K58" s="1"/>
      <c r="EL58" s="1"/>
      <c r="EM58" s="1"/>
      <c r="EN58" s="1"/>
      <c r="EO58" s="1"/>
      <c r="EP58" s="1"/>
      <c r="EQ58" s="1"/>
      <c r="ER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I58" s="1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</row>
    <row r="59" spans="1:256">
      <c r="A59" s="2"/>
      <c r="B59" s="16"/>
      <c r="C59" s="50" t="s">
        <v>14</v>
      </c>
      <c r="D59" s="47"/>
      <c r="E59" s="33">
        <f t="shared" ref="E59:AA59" si="117">E19-$C19</f>
        <v>1.0499999999999998</v>
      </c>
      <c r="F59" s="30">
        <f t="shared" si="117"/>
        <v>1.1099999999999994</v>
      </c>
      <c r="G59" s="27">
        <f t="shared" si="117"/>
        <v>1.3399999999999999</v>
      </c>
      <c r="H59" s="27">
        <f t="shared" si="117"/>
        <v>1.3399999999999999</v>
      </c>
      <c r="I59" s="30">
        <f t="shared" si="117"/>
        <v>1.4499999999999993</v>
      </c>
      <c r="J59" s="39">
        <f t="shared" si="117"/>
        <v>1.5099999999999998</v>
      </c>
      <c r="K59" s="27">
        <f t="shared" si="117"/>
        <v>1.5199999999999996</v>
      </c>
      <c r="L59" s="30">
        <f t="shared" si="117"/>
        <v>1.6099999999999994</v>
      </c>
      <c r="M59" s="27">
        <f t="shared" si="117"/>
        <v>1.6499999999999995</v>
      </c>
      <c r="N59" s="30">
        <f t="shared" si="117"/>
        <v>1.6599999999999993</v>
      </c>
      <c r="O59" s="30">
        <f t="shared" si="117"/>
        <v>1.67</v>
      </c>
      <c r="P59" s="30">
        <f t="shared" si="117"/>
        <v>1.67</v>
      </c>
      <c r="Q59" s="30">
        <f t="shared" si="117"/>
        <v>1.67</v>
      </c>
      <c r="R59" s="27">
        <f t="shared" si="117"/>
        <v>1.6799999999999997</v>
      </c>
      <c r="S59" s="30">
        <f t="shared" si="117"/>
        <v>4.9999999999999822E-2</v>
      </c>
      <c r="T59" s="30">
        <f t="shared" si="117"/>
        <v>0.1899999999999995</v>
      </c>
      <c r="U59" s="30">
        <f t="shared" si="117"/>
        <v>9.9999999999997868E-3</v>
      </c>
      <c r="V59" s="27">
        <f t="shared" si="117"/>
        <v>-8.0000000000000071E-2</v>
      </c>
      <c r="W59" s="30">
        <f t="shared" si="117"/>
        <v>0.86999999999999922</v>
      </c>
      <c r="X59" s="27">
        <f t="shared" si="117"/>
        <v>1.7199999999999998</v>
      </c>
      <c r="Y59" s="30">
        <f t="shared" si="117"/>
        <v>1.63</v>
      </c>
      <c r="Z59" s="27">
        <f t="shared" si="117"/>
        <v>1.5499999999999998</v>
      </c>
      <c r="AA59" s="27">
        <f t="shared" si="117"/>
        <v>1.4499999999999993</v>
      </c>
      <c r="AB59" s="30">
        <f t="shared" si="106"/>
        <v>1.3699999999999992</v>
      </c>
      <c r="AC59" s="27">
        <f t="shared" si="106"/>
        <v>1.2899999999999991</v>
      </c>
      <c r="AD59" s="33">
        <f t="shared" si="107"/>
        <v>1.1999999999999993</v>
      </c>
      <c r="AE59" s="30">
        <f t="shared" si="107"/>
        <v>1.1899999999999995</v>
      </c>
      <c r="AF59" s="27">
        <f t="shared" si="108"/>
        <v>1.1299999999999999</v>
      </c>
      <c r="AG59" s="33">
        <f t="shared" si="108"/>
        <v>1.0899999999999999</v>
      </c>
      <c r="AH59" s="30">
        <f t="shared" si="109"/>
        <v>1.0199999999999996</v>
      </c>
      <c r="AI59" s="30">
        <f t="shared" si="109"/>
        <v>0.94999999999999929</v>
      </c>
      <c r="AJ59" s="178">
        <f t="shared" si="110"/>
        <v>0.87999999999999989</v>
      </c>
      <c r="AK59" s="178">
        <f t="shared" si="110"/>
        <v>0.79999999999999982</v>
      </c>
      <c r="AL59" s="241">
        <f t="shared" si="114"/>
        <v>0.8199999999999994</v>
      </c>
      <c r="AM59" s="242">
        <f t="shared" si="114"/>
        <v>0.72999999999999954</v>
      </c>
      <c r="AN59" s="242">
        <f t="shared" si="114"/>
        <v>0.46999999999999975</v>
      </c>
      <c r="AO59" s="242">
        <f>AO19-$C19</f>
        <v>0.13999999999999968</v>
      </c>
      <c r="AP59" s="242">
        <f>AP19-$C19</f>
        <v>9.9999999999997868E-3</v>
      </c>
      <c r="AQ59" s="250">
        <f>AX19-$C19</f>
        <v>-6.23</v>
      </c>
      <c r="AR59" s="27">
        <f t="shared" si="111"/>
        <v>-0.45000000000000018</v>
      </c>
      <c r="AS59" s="27">
        <f t="shared" si="111"/>
        <v>-0.74000000000000021</v>
      </c>
      <c r="AT59" s="27">
        <f t="shared" si="112"/>
        <v>-0.62000000000000011</v>
      </c>
      <c r="AU59" s="30">
        <f t="shared" si="112"/>
        <v>9.9999999999999645E-2</v>
      </c>
      <c r="AV59" s="108">
        <f>AV19-$C19</f>
        <v>0.57999999999999918</v>
      </c>
      <c r="AW59" s="253"/>
      <c r="AX59" s="125"/>
      <c r="AY59" s="21"/>
      <c r="AZ59" s="21"/>
      <c r="BA59" s="21"/>
      <c r="BB59" s="21"/>
      <c r="BC59" s="21"/>
      <c r="BD59" s="21"/>
      <c r="BE59" s="21"/>
      <c r="BF59" s="26"/>
      <c r="BG59" s="26"/>
      <c r="BH59" s="21"/>
      <c r="BI59" s="26"/>
      <c r="BJ59" s="26"/>
      <c r="BK59" s="26"/>
      <c r="BL59" s="21"/>
      <c r="BM59" s="21"/>
      <c r="BN59" s="21"/>
      <c r="BO59" s="116"/>
      <c r="BP59" s="26"/>
      <c r="BQ59" s="26"/>
      <c r="BR59" s="26"/>
      <c r="BS59" s="26"/>
      <c r="BT59" s="21"/>
      <c r="BU59" s="26"/>
      <c r="BV59" s="107"/>
      <c r="BW59" s="22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K59" s="1"/>
      <c r="EL59" s="1"/>
      <c r="EM59" s="1"/>
      <c r="EN59" s="1"/>
      <c r="EO59" s="1"/>
      <c r="EP59" s="1"/>
      <c r="EQ59" s="1"/>
      <c r="ER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I59" s="1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</row>
    <row r="60" spans="1:256">
      <c r="A60" s="2"/>
      <c r="B60" s="16"/>
      <c r="C60" s="50"/>
      <c r="D60" s="47"/>
      <c r="E60" s="33"/>
      <c r="F60" s="30"/>
      <c r="G60" s="27"/>
      <c r="H60" s="27"/>
      <c r="I60" s="30"/>
      <c r="J60" s="39"/>
      <c r="K60" s="27"/>
      <c r="L60" s="30"/>
      <c r="M60" s="27"/>
      <c r="N60" s="30"/>
      <c r="O60" s="30"/>
      <c r="P60" s="30"/>
      <c r="Q60" s="30"/>
      <c r="R60" s="27"/>
      <c r="S60" s="30"/>
      <c r="T60" s="30"/>
      <c r="U60" s="30"/>
      <c r="V60" s="27"/>
      <c r="W60" s="30"/>
      <c r="X60" s="27"/>
      <c r="Y60" s="30"/>
      <c r="Z60" s="27"/>
      <c r="AA60" s="27"/>
      <c r="AB60" s="30"/>
      <c r="AC60" s="27"/>
      <c r="AD60" s="33"/>
      <c r="AE60" s="30"/>
      <c r="AF60" s="27"/>
      <c r="AG60" s="33"/>
      <c r="AH60" s="30"/>
      <c r="AI60" s="30"/>
      <c r="AJ60" s="178"/>
      <c r="AK60" s="178"/>
      <c r="AL60" s="241"/>
      <c r="AM60" s="242"/>
      <c r="AN60" s="242"/>
      <c r="AO60" s="242"/>
      <c r="AP60" s="242"/>
      <c r="AQ60" s="250"/>
      <c r="AR60" s="27"/>
      <c r="AS60" s="27"/>
      <c r="AT60" s="27"/>
      <c r="AU60" s="30"/>
      <c r="AV60" s="108"/>
      <c r="AW60" s="165"/>
      <c r="AX60" s="125"/>
      <c r="AY60" s="21"/>
      <c r="AZ60" s="21"/>
      <c r="BA60" s="21"/>
      <c r="BB60" s="21"/>
      <c r="BC60" s="21"/>
      <c r="BD60" s="21"/>
      <c r="BE60" s="21"/>
      <c r="BF60" s="26"/>
      <c r="BG60" s="26"/>
      <c r="BH60" s="21"/>
      <c r="BI60" s="26"/>
      <c r="BJ60" s="26"/>
      <c r="BK60" s="26"/>
      <c r="BL60" s="21"/>
      <c r="BM60" s="21"/>
      <c r="BN60" s="21"/>
      <c r="BO60" s="116"/>
      <c r="BP60" s="26"/>
      <c r="BQ60" s="26"/>
      <c r="BR60" s="26"/>
      <c r="BS60" s="26"/>
      <c r="BT60" s="21"/>
      <c r="BU60" s="26"/>
      <c r="BV60" s="107"/>
      <c r="BW60" s="22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K60" s="1"/>
      <c r="EL60" s="1"/>
      <c r="EM60" s="1"/>
      <c r="EN60" s="1"/>
      <c r="EO60" s="1"/>
      <c r="EP60" s="1"/>
      <c r="EQ60" s="1"/>
      <c r="ER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I60" s="1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</row>
    <row r="61" spans="1:256" ht="16.5" thickBot="1">
      <c r="A61" s="2"/>
      <c r="B61" s="17" t="s">
        <v>2</v>
      </c>
      <c r="C61" s="51" t="s">
        <v>3</v>
      </c>
      <c r="D61" s="66"/>
      <c r="E61" s="67">
        <f t="shared" ref="E61:V61" si="118">E21-$C21</f>
        <v>1.0300000000000002</v>
      </c>
      <c r="F61" s="68">
        <f t="shared" si="118"/>
        <v>1.1100000000000003</v>
      </c>
      <c r="G61" s="69">
        <f t="shared" si="118"/>
        <v>1.3499999999999996</v>
      </c>
      <c r="H61" s="69">
        <f t="shared" si="118"/>
        <v>1.33</v>
      </c>
      <c r="I61" s="68">
        <f t="shared" si="118"/>
        <v>1.38</v>
      </c>
      <c r="J61" s="70">
        <f t="shared" si="118"/>
        <v>1.4699999999999998</v>
      </c>
      <c r="K61" s="69">
        <f t="shared" si="118"/>
        <v>1.3899999999999997</v>
      </c>
      <c r="L61" s="68">
        <f t="shared" si="118"/>
        <v>1.3600000000000003</v>
      </c>
      <c r="M61" s="69">
        <f t="shared" si="118"/>
        <v>1.3600000000000003</v>
      </c>
      <c r="N61" s="68">
        <f t="shared" si="118"/>
        <v>1.4799999999999995</v>
      </c>
      <c r="O61" s="68">
        <f t="shared" si="118"/>
        <v>1.5300000000000002</v>
      </c>
      <c r="P61" s="68">
        <f t="shared" si="118"/>
        <v>1.5599999999999996</v>
      </c>
      <c r="Q61" s="68">
        <f t="shared" si="118"/>
        <v>1.6100000000000003</v>
      </c>
      <c r="R61" s="69">
        <f t="shared" si="118"/>
        <v>1.62</v>
      </c>
      <c r="S61" s="68">
        <f t="shared" si="118"/>
        <v>-0.5600000000000005</v>
      </c>
      <c r="T61" s="68">
        <f t="shared" si="118"/>
        <v>0.29999999999999982</v>
      </c>
      <c r="U61" s="68">
        <f t="shared" si="118"/>
        <v>3.0000000000000249E-2</v>
      </c>
      <c r="V61" s="69">
        <f t="shared" si="118"/>
        <v>-0.15000000000000036</v>
      </c>
      <c r="W61" s="30" t="e">
        <f>#REF!-$C21</f>
        <v>#REF!</v>
      </c>
      <c r="X61" s="54" t="s">
        <v>73</v>
      </c>
      <c r="Y61" s="46" t="s">
        <v>73</v>
      </c>
      <c r="Z61" s="27">
        <f t="shared" ref="Z61:AE61" si="119">Z21-$C21</f>
        <v>1.2299999999999995</v>
      </c>
      <c r="AA61" s="27">
        <f t="shared" si="119"/>
        <v>1.1399999999999997</v>
      </c>
      <c r="AB61" s="30">
        <f t="shared" si="119"/>
        <v>1.0499999999999998</v>
      </c>
      <c r="AC61" s="27">
        <f t="shared" si="119"/>
        <v>0.95000000000000018</v>
      </c>
      <c r="AD61" s="67">
        <f t="shared" si="119"/>
        <v>0.84999999999999964</v>
      </c>
      <c r="AE61" s="30">
        <f t="shared" si="119"/>
        <v>0.78000000000000025</v>
      </c>
      <c r="AF61" s="27">
        <f t="shared" ref="AF61:AK61" si="120">AF21-$C21</f>
        <v>0.71</v>
      </c>
      <c r="AG61" s="67">
        <f t="shared" si="120"/>
        <v>0.6899999999999995</v>
      </c>
      <c r="AH61" s="30">
        <f t="shared" si="120"/>
        <v>0.62999999999999989</v>
      </c>
      <c r="AI61" s="30">
        <f t="shared" si="120"/>
        <v>0.55999999999999961</v>
      </c>
      <c r="AJ61" s="179">
        <f t="shared" si="120"/>
        <v>0.45000000000000018</v>
      </c>
      <c r="AK61" s="179">
        <f t="shared" si="120"/>
        <v>0.28000000000000025</v>
      </c>
      <c r="AL61" s="249">
        <f>AL21-$C21</f>
        <v>9.9999999999999645E-2</v>
      </c>
      <c r="AM61" s="242">
        <f>AM21-$C21</f>
        <v>-0.16000000000000014</v>
      </c>
      <c r="AN61" s="242">
        <f>AN21-$C21</f>
        <v>-0.49000000000000021</v>
      </c>
      <c r="AO61" s="242">
        <f>AO21-$C21</f>
        <v>-0.79999999999999982</v>
      </c>
      <c r="AP61" s="242">
        <f>AP21-$C21</f>
        <v>-0.91000000000000014</v>
      </c>
      <c r="AQ61" s="250">
        <f>AX21-$C21</f>
        <v>-5.62</v>
      </c>
      <c r="AR61" s="27">
        <f>AR21-$C21</f>
        <v>-0.96</v>
      </c>
      <c r="AS61" s="27">
        <f>AS21-$C21</f>
        <v>-0.96999999999999975</v>
      </c>
      <c r="AT61" s="27">
        <f>AT21-$C21</f>
        <v>-0.54</v>
      </c>
      <c r="AU61" s="247">
        <f>AU21-$C21</f>
        <v>-0.20000000000000018</v>
      </c>
      <c r="AV61" s="148">
        <f>AV21-$C21</f>
        <v>0.36000000000000032</v>
      </c>
      <c r="AW61" s="254"/>
      <c r="AX61" s="33"/>
      <c r="AY61" s="21" t="str">
        <f t="shared" ref="AY61:BF61" si="121">Y61</f>
        <v>?</v>
      </c>
      <c r="AZ61" s="21">
        <f t="shared" si="121"/>
        <v>1.2299999999999995</v>
      </c>
      <c r="BA61" s="21">
        <f t="shared" si="121"/>
        <v>1.1399999999999997</v>
      </c>
      <c r="BB61" s="21">
        <f t="shared" si="121"/>
        <v>1.0499999999999998</v>
      </c>
      <c r="BC61" s="21">
        <f t="shared" si="121"/>
        <v>0.95000000000000018</v>
      </c>
      <c r="BD61" s="21">
        <f t="shared" si="121"/>
        <v>0.84999999999999964</v>
      </c>
      <c r="BE61" s="21">
        <f t="shared" si="121"/>
        <v>0.78000000000000025</v>
      </c>
      <c r="BF61" s="26">
        <f t="shared" si="121"/>
        <v>0.71</v>
      </c>
      <c r="BG61" s="171">
        <f t="shared" ref="BG61:BV61" si="122">AG61</f>
        <v>0.6899999999999995</v>
      </c>
      <c r="BH61" s="173">
        <f t="shared" si="122"/>
        <v>0.62999999999999989</v>
      </c>
      <c r="BI61" s="171">
        <f t="shared" si="122"/>
        <v>0.55999999999999961</v>
      </c>
      <c r="BJ61" s="171">
        <f t="shared" si="122"/>
        <v>0.45000000000000018</v>
      </c>
      <c r="BK61" s="171">
        <f t="shared" si="122"/>
        <v>0.28000000000000025</v>
      </c>
      <c r="BL61" s="173">
        <f t="shared" si="122"/>
        <v>9.9999999999999645E-2</v>
      </c>
      <c r="BM61" s="174">
        <f t="shared" si="122"/>
        <v>-0.16000000000000014</v>
      </c>
      <c r="BN61" s="174">
        <f t="shared" si="122"/>
        <v>-0.49000000000000021</v>
      </c>
      <c r="BO61" s="225">
        <f t="shared" si="122"/>
        <v>-0.79999999999999982</v>
      </c>
      <c r="BP61" s="172">
        <f t="shared" si="122"/>
        <v>-0.91000000000000014</v>
      </c>
      <c r="BQ61" s="172">
        <f t="shared" si="122"/>
        <v>-5.62</v>
      </c>
      <c r="BR61" s="172">
        <f t="shared" si="122"/>
        <v>-0.96</v>
      </c>
      <c r="BS61" s="172">
        <f t="shared" si="122"/>
        <v>-0.96999999999999975</v>
      </c>
      <c r="BT61" s="174">
        <f t="shared" si="122"/>
        <v>-0.54</v>
      </c>
      <c r="BU61" s="246">
        <f t="shared" si="122"/>
        <v>-0.20000000000000018</v>
      </c>
      <c r="BV61" s="228">
        <f t="shared" si="122"/>
        <v>0.36000000000000032</v>
      </c>
      <c r="BW61" s="22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K61" s="1"/>
      <c r="EL61" s="1"/>
      <c r="EM61" s="1"/>
      <c r="EN61" s="1"/>
      <c r="EO61" s="1"/>
      <c r="EP61" s="1"/>
      <c r="EQ61" s="1"/>
      <c r="ER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I61" s="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</row>
    <row r="62" spans="1:25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9"/>
      <c r="R62" s="1"/>
      <c r="S62" s="1"/>
      <c r="T62" s="1"/>
      <c r="U62" s="1"/>
      <c r="V62" s="1"/>
      <c r="W62" s="57"/>
      <c r="X62" s="65"/>
      <c r="Y62" s="65"/>
      <c r="Z62" s="128"/>
      <c r="AA62" s="128"/>
      <c r="AB62" s="128"/>
      <c r="AC62" s="154"/>
      <c r="AD62" s="157"/>
      <c r="AE62" s="157"/>
      <c r="AF62" s="157"/>
      <c r="AG62" s="157"/>
      <c r="AH62" s="65"/>
      <c r="AI62" s="65"/>
      <c r="AJ62" s="65"/>
      <c r="AK62" s="65"/>
      <c r="AL62" s="101"/>
      <c r="AM62" s="101"/>
      <c r="AN62" s="101"/>
      <c r="AO62" s="101"/>
      <c r="AP62" s="101"/>
      <c r="AQ62" s="101"/>
      <c r="AR62" s="101"/>
      <c r="AS62" s="3"/>
      <c r="AT62" s="3"/>
      <c r="AU62" s="101"/>
      <c r="AV62" s="101"/>
      <c r="AW62" s="231" t="s">
        <v>245</v>
      </c>
      <c r="AX62" s="128"/>
      <c r="AY62" s="128"/>
      <c r="AZ62" s="128"/>
      <c r="BA62" s="65"/>
      <c r="BB62" s="65"/>
      <c r="BC62" s="65"/>
      <c r="BD62" s="164"/>
      <c r="BE62" s="128"/>
      <c r="BF62" s="128"/>
      <c r="BG62" s="65"/>
      <c r="BH62" s="65"/>
      <c r="BI62" s="65"/>
      <c r="BJ62" s="65"/>
      <c r="BK62" s="65"/>
      <c r="BL62" s="65"/>
      <c r="BM62" s="65"/>
      <c r="BN62" s="128"/>
      <c r="BO62" s="65"/>
      <c r="BP62" s="128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128"/>
      <c r="CB62" s="65"/>
      <c r="CC62" s="128"/>
      <c r="CD62" s="65"/>
      <c r="CE62" s="65"/>
      <c r="CF62" s="65"/>
      <c r="CG62" s="65"/>
      <c r="CH62" s="65"/>
      <c r="CI62" s="57"/>
      <c r="CJ62" s="65"/>
      <c r="CK62" s="128"/>
      <c r="CL62" s="128"/>
      <c r="CM62" s="118"/>
      <c r="CN62" s="118"/>
      <c r="CO62" s="118"/>
      <c r="CP62" s="118"/>
      <c r="CQ62" s="57"/>
      <c r="CR62" s="57"/>
      <c r="CS62" s="57"/>
      <c r="CT62" s="57"/>
      <c r="CU62" s="57"/>
      <c r="CV62" s="57"/>
      <c r="CW62" s="57"/>
      <c r="CX62" s="57"/>
      <c r="CY62" s="57"/>
      <c r="CZ62" s="57"/>
      <c r="DA62" s="57"/>
      <c r="DB62" s="57"/>
      <c r="DC62" s="57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29"/>
      <c r="DX62" s="29"/>
      <c r="DY62" s="29"/>
      <c r="DZ62" s="42"/>
      <c r="EA62" s="42"/>
      <c r="EB62" s="42"/>
      <c r="EC62" s="42"/>
      <c r="ED62" s="42"/>
      <c r="EE62" s="43"/>
      <c r="EF62" s="43"/>
      <c r="EG62" s="43"/>
      <c r="EJ62" s="58"/>
      <c r="EK62" s="1"/>
      <c r="EL62" s="1"/>
      <c r="EM62" s="1"/>
      <c r="EN62" s="1"/>
      <c r="EO62" s="1"/>
      <c r="EP62" s="1"/>
      <c r="EQ62" s="1"/>
      <c r="ER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I62" s="1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</row>
    <row r="63" spans="1:25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9"/>
      <c r="R63" s="1"/>
      <c r="X63" s="58"/>
      <c r="Y63" s="29"/>
      <c r="Z63" s="29"/>
      <c r="AA63" s="29"/>
      <c r="AB63" s="29"/>
      <c r="AC63" s="153"/>
      <c r="AD63" s="156"/>
      <c r="AE63" s="156"/>
      <c r="AF63" s="156"/>
      <c r="AG63" s="156"/>
      <c r="AH63" s="58"/>
      <c r="AI63" s="58"/>
      <c r="AJ63" s="58"/>
      <c r="AK63" s="58"/>
      <c r="AL63" s="3"/>
      <c r="AM63" s="3"/>
      <c r="AN63" s="3"/>
      <c r="AO63" s="3"/>
      <c r="AP63" s="3"/>
      <c r="AQ63" s="3"/>
      <c r="AR63" s="1"/>
      <c r="AS63" s="1"/>
      <c r="AT63" s="3"/>
      <c r="AU63" s="3"/>
      <c r="AV63" s="3"/>
      <c r="AW63" s="58"/>
      <c r="AX63" s="29"/>
      <c r="AY63" s="29"/>
      <c r="AZ63" s="29"/>
      <c r="BA63" s="58"/>
      <c r="BB63" s="58"/>
      <c r="BC63" s="58"/>
      <c r="BD63" s="58"/>
      <c r="BE63" s="29"/>
      <c r="BF63" s="29"/>
      <c r="BG63" s="58"/>
      <c r="BH63" s="58"/>
      <c r="BI63" s="58"/>
      <c r="BJ63" s="58"/>
      <c r="BK63" s="58"/>
      <c r="BL63" s="58"/>
      <c r="BM63" s="58"/>
      <c r="BN63" s="29"/>
      <c r="BO63" s="65"/>
      <c r="BP63" s="128"/>
      <c r="BQ63" s="65"/>
      <c r="BR63" s="65"/>
      <c r="BS63" s="65"/>
      <c r="BT63" s="65"/>
      <c r="BU63" s="58"/>
      <c r="BV63" s="58"/>
      <c r="BW63" s="58"/>
      <c r="BX63" s="58"/>
      <c r="BY63" s="58"/>
      <c r="BZ63" s="58"/>
      <c r="CA63" s="29"/>
      <c r="CB63" s="58"/>
      <c r="CC63" s="29"/>
      <c r="CD63" s="58"/>
      <c r="CE63" s="58"/>
      <c r="CF63" s="58"/>
      <c r="CG63" s="58"/>
      <c r="CH63" s="58"/>
      <c r="CI63" s="1"/>
      <c r="CJ63" s="1"/>
      <c r="CK63" s="29"/>
      <c r="CL63" s="29"/>
      <c r="CM63" s="43"/>
      <c r="CN63" s="43"/>
      <c r="CO63" s="43"/>
      <c r="CP63" s="43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57"/>
      <c r="DD63" s="57"/>
      <c r="DE63" s="57"/>
      <c r="DF63" s="57"/>
      <c r="DG63" s="57"/>
      <c r="DH63" s="57"/>
      <c r="DI63" s="57"/>
      <c r="DJ63" s="57"/>
      <c r="DK63" s="57"/>
      <c r="DL63" s="57"/>
      <c r="DM63" s="57"/>
      <c r="DN63" s="57"/>
      <c r="DO63" s="57"/>
      <c r="DP63" s="57"/>
      <c r="DQ63" s="57"/>
      <c r="DR63" s="57"/>
      <c r="DZ63" s="57"/>
      <c r="EA63" s="57"/>
      <c r="EB63" s="1"/>
      <c r="EC63" s="1"/>
      <c r="EE63"/>
      <c r="EF63"/>
      <c r="EG63"/>
      <c r="EH63"/>
      <c r="EI63"/>
      <c r="EJ63"/>
      <c r="EM63" s="1"/>
      <c r="EN63" s="1"/>
      <c r="EO63" s="1"/>
      <c r="EP63" s="1"/>
      <c r="EQ63" s="1"/>
      <c r="ER63" s="1"/>
      <c r="ES63" s="42"/>
      <c r="ET63" s="42"/>
      <c r="EU63" s="42"/>
      <c r="EV63" s="42"/>
      <c r="EW63" s="42"/>
      <c r="EX63" s="43"/>
      <c r="EY63" s="43"/>
      <c r="EZ63" s="43"/>
      <c r="FA63" s="1"/>
      <c r="FB63" s="1"/>
      <c r="FC63" s="58"/>
      <c r="FD63" s="1"/>
      <c r="FE63" s="1"/>
      <c r="FF63" s="1"/>
      <c r="FI63" s="1"/>
    </row>
    <row r="64" spans="1:256" ht="15" customHeight="1" thickBo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9"/>
      <c r="R64" s="1"/>
      <c r="X64" s="58"/>
      <c r="Y64" s="29"/>
      <c r="Z64" s="29"/>
      <c r="AA64" s="29"/>
      <c r="AB64" s="29"/>
      <c r="AC64" s="153"/>
      <c r="AD64" s="156"/>
      <c r="AE64" s="156"/>
      <c r="AF64" s="156"/>
      <c r="AG64" s="156"/>
      <c r="AH64" s="58"/>
      <c r="AI64" s="58"/>
      <c r="AJ64" s="58"/>
      <c r="AK64" s="58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BL64" s="58"/>
      <c r="BM64" s="58"/>
      <c r="BO64" s="65"/>
      <c r="BP64" s="128"/>
      <c r="BR64" s="65"/>
      <c r="BT64" s="65"/>
      <c r="BU64" s="58"/>
      <c r="CK64" s="29"/>
      <c r="CL64" s="29"/>
      <c r="CM64" s="43"/>
      <c r="CN64" s="43"/>
      <c r="CO64" s="43"/>
      <c r="CP64" s="43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57"/>
      <c r="DD64" s="57"/>
      <c r="DE64" s="57"/>
      <c r="DF64" s="57"/>
      <c r="DG64" s="57"/>
      <c r="DH64" s="57"/>
      <c r="DI64" s="57"/>
      <c r="DJ64" s="57"/>
      <c r="DK64" s="57"/>
      <c r="DL64" s="57"/>
      <c r="DM64" s="57"/>
      <c r="DN64" s="57"/>
      <c r="DO64" s="57"/>
      <c r="DP64" s="57"/>
      <c r="DQ64" s="57"/>
      <c r="DR64" s="57"/>
      <c r="DZ64" s="57"/>
      <c r="EA64" s="57"/>
      <c r="EB64" s="1"/>
      <c r="EC64" s="1"/>
      <c r="EE64"/>
      <c r="EF64"/>
      <c r="EG64"/>
      <c r="EH64"/>
      <c r="EI64"/>
      <c r="EJ64"/>
      <c r="EM64" s="1"/>
      <c r="EN64" s="1"/>
      <c r="EO64" s="1"/>
      <c r="EP64" s="1"/>
      <c r="EQ64" s="1"/>
      <c r="ER64" s="1"/>
      <c r="ES64" s="42"/>
      <c r="ET64" s="42"/>
      <c r="EU64" s="42"/>
      <c r="EV64" s="42"/>
      <c r="EW64" s="42"/>
      <c r="EX64" s="43"/>
      <c r="EY64" s="43"/>
      <c r="EZ64" s="43"/>
      <c r="FA64" s="1"/>
      <c r="FB64" s="1"/>
      <c r="FC64" s="58"/>
      <c r="FD64" s="1"/>
      <c r="FE64" s="1"/>
      <c r="FF64" s="1"/>
      <c r="FI64" s="1"/>
    </row>
    <row r="65" spans="1:165" ht="15" customHeight="1" thickTop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9"/>
      <c r="R65" s="1"/>
      <c r="X65" s="58"/>
      <c r="Y65" s="29"/>
      <c r="Z65" s="29"/>
      <c r="AA65" s="29"/>
      <c r="AB65" s="29"/>
      <c r="AC65" s="153"/>
      <c r="AD65" s="156"/>
      <c r="AE65" s="156"/>
      <c r="AF65" s="156"/>
      <c r="AG65" s="156"/>
      <c r="AH65" s="58"/>
      <c r="AI65" s="58"/>
      <c r="AJ65" s="58"/>
      <c r="AK65" s="58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73" t="s">
        <v>87</v>
      </c>
      <c r="AX65" s="374"/>
      <c r="AY65" s="374"/>
      <c r="AZ65" s="374"/>
      <c r="BA65" s="374"/>
      <c r="BB65" s="374"/>
      <c r="BC65" s="374"/>
      <c r="BD65" s="374"/>
      <c r="BE65" s="374"/>
      <c r="BF65" s="374"/>
      <c r="BG65" s="374"/>
      <c r="BH65" s="375"/>
      <c r="BI65" s="176"/>
      <c r="BL65" s="58"/>
      <c r="BM65" s="58"/>
      <c r="BO65" s="65"/>
      <c r="BP65" s="128"/>
      <c r="BT65" s="65"/>
      <c r="BU65" s="58"/>
      <c r="CK65" s="29"/>
      <c r="CL65" s="29"/>
      <c r="CM65" s="43"/>
      <c r="CN65" s="43"/>
      <c r="CO65" s="43"/>
      <c r="CP65" s="43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57"/>
      <c r="DD65" s="57"/>
      <c r="DE65" s="57"/>
      <c r="DF65" s="57"/>
      <c r="DG65" s="57"/>
      <c r="DH65" s="57"/>
      <c r="DI65" s="57"/>
      <c r="DJ65" s="57"/>
      <c r="DK65" s="57"/>
      <c r="DL65" s="57"/>
      <c r="DM65" s="57"/>
      <c r="DN65" s="57"/>
      <c r="DO65" s="57"/>
      <c r="DP65" s="57"/>
      <c r="DQ65" s="57"/>
      <c r="DR65" s="57"/>
      <c r="DZ65" s="57"/>
      <c r="EA65" s="57"/>
      <c r="EB65" s="1"/>
      <c r="EC65" s="1"/>
      <c r="EE65"/>
      <c r="EF65"/>
      <c r="EG65"/>
      <c r="EH65"/>
      <c r="EI65"/>
      <c r="EJ65"/>
      <c r="EM65" s="1"/>
      <c r="EN65" s="1"/>
      <c r="EO65" s="1"/>
      <c r="EP65" s="1"/>
      <c r="EQ65" s="1"/>
      <c r="ER65" s="1"/>
      <c r="ES65" s="42"/>
      <c r="ET65" s="42"/>
      <c r="EU65" s="42"/>
      <c r="EV65" s="42"/>
      <c r="EW65" s="42"/>
      <c r="EX65" s="43"/>
      <c r="EY65" s="43"/>
      <c r="EZ65" s="43"/>
      <c r="FA65" s="1"/>
      <c r="FB65" s="1"/>
      <c r="FC65" s="58"/>
      <c r="FD65" s="1"/>
      <c r="FE65" s="1"/>
      <c r="FF65" s="1"/>
      <c r="FI65" s="1"/>
    </row>
    <row r="66" spans="1:165" ht="16.5" thickBo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9"/>
      <c r="R66" s="1"/>
      <c r="X66" s="58"/>
      <c r="Y66" s="29"/>
      <c r="Z66" s="29"/>
      <c r="AA66" s="29"/>
      <c r="AB66" s="29"/>
      <c r="AC66" s="153"/>
      <c r="AD66" s="156"/>
      <c r="AE66" s="156"/>
      <c r="AF66" s="156"/>
      <c r="AG66" s="156"/>
      <c r="AH66" s="58"/>
      <c r="AI66" s="58"/>
      <c r="AJ66" s="58"/>
      <c r="AK66" s="58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76"/>
      <c r="AX66" s="377"/>
      <c r="AY66" s="377"/>
      <c r="AZ66" s="377"/>
      <c r="BA66" s="377"/>
      <c r="BB66" s="377"/>
      <c r="BC66" s="377"/>
      <c r="BD66" s="377"/>
      <c r="BE66" s="377"/>
      <c r="BF66" s="377"/>
      <c r="BG66" s="377"/>
      <c r="BH66" s="378"/>
      <c r="BI66" s="176"/>
      <c r="BL66" s="58"/>
      <c r="BM66" s="58"/>
      <c r="BO66" s="65"/>
      <c r="BP66" s="128"/>
      <c r="BT66" s="65"/>
      <c r="BU66" s="58"/>
      <c r="CK66" s="29"/>
      <c r="CL66" s="29"/>
      <c r="CM66" s="43"/>
      <c r="CN66" s="43"/>
      <c r="CO66" s="43"/>
      <c r="CP66" s="43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57"/>
      <c r="DD66" s="57"/>
      <c r="DE66" s="57"/>
      <c r="DF66" s="57"/>
      <c r="DG66" s="57"/>
      <c r="DH66" s="57"/>
      <c r="DI66" s="57"/>
      <c r="DJ66" s="57"/>
      <c r="DK66" s="57"/>
      <c r="DL66" s="57"/>
      <c r="DM66" s="57"/>
      <c r="DN66" s="57"/>
      <c r="DO66" s="57"/>
      <c r="DP66" s="57"/>
      <c r="DQ66" s="57"/>
      <c r="DR66" s="57"/>
      <c r="DZ66" s="57"/>
      <c r="EA66" s="57"/>
      <c r="EB66" s="1"/>
      <c r="EC66" s="1"/>
      <c r="EE66"/>
      <c r="EF66"/>
      <c r="EG66"/>
      <c r="EH66"/>
      <c r="EI66"/>
      <c r="EJ66"/>
      <c r="EM66" s="1"/>
      <c r="EN66" s="1"/>
      <c r="EO66" s="1"/>
      <c r="EP66" s="1"/>
      <c r="EQ66" s="1"/>
      <c r="ER66" s="1"/>
      <c r="ES66" s="42"/>
      <c r="ET66" s="42"/>
      <c r="EU66" s="42"/>
      <c r="EV66" s="42"/>
      <c r="EW66" s="42"/>
      <c r="EX66" s="43"/>
      <c r="EY66" s="43"/>
      <c r="EZ66" s="43"/>
      <c r="FA66" s="1"/>
      <c r="FB66" s="1"/>
      <c r="FC66" s="58"/>
      <c r="FD66" s="1"/>
      <c r="FE66" s="1"/>
      <c r="FF66" s="1"/>
      <c r="FI66" s="1"/>
    </row>
    <row r="67" spans="1:165" ht="16.5" thickTop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9"/>
      <c r="R67" s="1"/>
      <c r="X67" s="58"/>
      <c r="Y67" s="29"/>
      <c r="Z67" s="29"/>
      <c r="AA67" s="29"/>
      <c r="AB67" s="29"/>
      <c r="AC67" s="153"/>
      <c r="AD67" s="156"/>
      <c r="AE67" s="156"/>
      <c r="AF67" s="156"/>
      <c r="AG67" s="156"/>
      <c r="AH67" s="58"/>
      <c r="AI67" s="58"/>
      <c r="AJ67" s="58"/>
      <c r="AK67" s="58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133"/>
      <c r="AX67" s="29"/>
      <c r="AY67" s="29"/>
      <c r="AZ67" s="29"/>
      <c r="BA67" s="58"/>
      <c r="BB67" s="58"/>
      <c r="BC67" s="58"/>
      <c r="BD67" s="58"/>
      <c r="BE67" s="29"/>
      <c r="BF67" s="29"/>
      <c r="BG67" s="58"/>
      <c r="BH67" s="134"/>
      <c r="BI67" s="134"/>
      <c r="BL67" s="58"/>
      <c r="BM67" s="58"/>
      <c r="BO67" s="65"/>
      <c r="BP67" s="128"/>
      <c r="BT67" s="65"/>
      <c r="BU67" s="58"/>
      <c r="CK67" s="29"/>
      <c r="CL67" s="29"/>
      <c r="CM67" s="43"/>
      <c r="CN67" s="43"/>
      <c r="CO67" s="43"/>
      <c r="CP67" s="43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57"/>
      <c r="DD67" s="57"/>
      <c r="DE67" s="57"/>
      <c r="DF67" s="57"/>
      <c r="DG67" s="57"/>
      <c r="DH67" s="57"/>
      <c r="DI67" s="57"/>
      <c r="DJ67" s="57"/>
      <c r="DK67" s="57"/>
      <c r="DL67" s="57"/>
      <c r="DM67" s="57"/>
      <c r="DN67" s="57"/>
      <c r="DO67" s="57"/>
      <c r="DP67" s="57"/>
      <c r="DQ67" s="57"/>
      <c r="DR67" s="57"/>
      <c r="DZ67" s="57"/>
      <c r="EA67" s="57"/>
      <c r="EB67" s="1"/>
      <c r="EC67" s="1"/>
      <c r="EE67"/>
      <c r="EF67"/>
      <c r="EG67"/>
      <c r="EH67"/>
      <c r="EI67"/>
      <c r="EJ67"/>
      <c r="EM67" s="1"/>
      <c r="EN67" s="1"/>
      <c r="EO67" s="1"/>
      <c r="EP67" s="1"/>
      <c r="EQ67" s="1"/>
      <c r="ER67" s="1"/>
      <c r="ES67" s="42"/>
      <c r="ET67" s="42"/>
      <c r="EU67" s="42"/>
      <c r="EV67" s="42"/>
      <c r="EW67" s="42"/>
      <c r="EX67" s="43"/>
      <c r="EY67" s="43"/>
      <c r="EZ67" s="43"/>
      <c r="FA67" s="1"/>
      <c r="FB67" s="1"/>
      <c r="FC67" s="58"/>
      <c r="FD67" s="1"/>
      <c r="FE67" s="1"/>
      <c r="FF67" s="1"/>
      <c r="FI67" s="1"/>
    </row>
    <row r="68" spans="1:16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9"/>
      <c r="R68" s="1"/>
      <c r="X68" s="58"/>
      <c r="Y68" s="29"/>
      <c r="Z68" s="29"/>
      <c r="AA68" s="29"/>
      <c r="AB68" s="29"/>
      <c r="AC68" s="153"/>
      <c r="AD68" s="156"/>
      <c r="AE68" s="156"/>
      <c r="AF68" s="156"/>
      <c r="AG68" s="156"/>
      <c r="AH68" s="58"/>
      <c r="AI68" s="58"/>
      <c r="AJ68" s="58"/>
      <c r="AK68" s="58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79" t="s">
        <v>103</v>
      </c>
      <c r="AX68" s="380"/>
      <c r="AY68" s="380"/>
      <c r="AZ68" s="380"/>
      <c r="BA68" s="380"/>
      <c r="BB68" s="380"/>
      <c r="BC68" s="380"/>
      <c r="BD68" s="380"/>
      <c r="BE68" s="380"/>
      <c r="BF68" s="380"/>
      <c r="BG68" s="380"/>
      <c r="BH68" s="381"/>
      <c r="BI68" s="184"/>
      <c r="BL68" s="58"/>
      <c r="BM68" s="58"/>
      <c r="BO68" s="65"/>
      <c r="BP68" s="128"/>
      <c r="BT68" s="65"/>
      <c r="BU68" s="58"/>
      <c r="CK68" s="29"/>
      <c r="CL68" s="29"/>
      <c r="CM68" s="43"/>
      <c r="CN68" s="43"/>
      <c r="CO68" s="43"/>
      <c r="CP68" s="43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57"/>
      <c r="DD68" s="57"/>
      <c r="DE68" s="57"/>
      <c r="DF68" s="57"/>
      <c r="DG68" s="57"/>
      <c r="DH68" s="57"/>
      <c r="DI68" s="57"/>
      <c r="DJ68" s="57"/>
      <c r="DK68" s="57"/>
      <c r="DL68" s="57"/>
      <c r="DM68" s="57"/>
      <c r="DN68" s="57"/>
      <c r="DO68" s="57"/>
      <c r="DP68" s="57"/>
      <c r="DQ68" s="57"/>
      <c r="DR68" s="57"/>
      <c r="DZ68" s="57"/>
      <c r="EA68" s="57"/>
      <c r="EB68" s="1"/>
      <c r="EC68" s="1"/>
      <c r="EE68"/>
      <c r="EF68"/>
      <c r="EG68"/>
      <c r="EH68"/>
      <c r="EI68"/>
      <c r="EJ68"/>
      <c r="EM68" s="1"/>
      <c r="EN68" s="1"/>
      <c r="EO68" s="1"/>
      <c r="EP68" s="1"/>
      <c r="EQ68" s="1"/>
      <c r="ER68" s="1"/>
      <c r="ES68" s="42"/>
      <c r="ET68" s="42"/>
      <c r="EU68" s="42"/>
      <c r="EV68" s="42"/>
      <c r="EW68" s="42"/>
      <c r="EX68" s="43"/>
      <c r="EY68" s="43"/>
      <c r="EZ68" s="43"/>
      <c r="FA68" s="1"/>
      <c r="FB68" s="1"/>
      <c r="FC68" s="58"/>
      <c r="FD68" s="1"/>
      <c r="FE68" s="1"/>
      <c r="FF68" s="1"/>
      <c r="FI68" s="1"/>
    </row>
    <row r="69" spans="1:16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9"/>
      <c r="R69" s="1"/>
      <c r="X69" s="58"/>
      <c r="Y69" s="29"/>
      <c r="Z69" s="29"/>
      <c r="AA69" s="29"/>
      <c r="AB69" s="29"/>
      <c r="AC69" s="153"/>
      <c r="AD69" s="156"/>
      <c r="AE69" s="156"/>
      <c r="AF69" s="156"/>
      <c r="AG69" s="156"/>
      <c r="AH69" s="58"/>
      <c r="AI69" s="58"/>
      <c r="AJ69" s="58"/>
      <c r="AK69" s="58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85" t="s">
        <v>97</v>
      </c>
      <c r="AX69" s="386"/>
      <c r="AY69" s="386"/>
      <c r="AZ69" s="386"/>
      <c r="BA69" s="386"/>
      <c r="BB69" s="386"/>
      <c r="BC69" s="386"/>
      <c r="BD69" s="386"/>
      <c r="BE69" s="386"/>
      <c r="BF69" s="386"/>
      <c r="BG69" s="386"/>
      <c r="BH69" s="387"/>
      <c r="BI69" s="185"/>
      <c r="BL69" s="58"/>
      <c r="BM69" s="58"/>
      <c r="BO69" s="65"/>
      <c r="BP69" s="128"/>
      <c r="BT69" s="65"/>
      <c r="BU69" s="58"/>
      <c r="CK69" s="29"/>
      <c r="CL69" s="29"/>
      <c r="CM69" s="43"/>
      <c r="CN69" s="43"/>
      <c r="CO69" s="43"/>
      <c r="CP69" s="43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57"/>
      <c r="DD69" s="57"/>
      <c r="DE69" s="57"/>
      <c r="DF69" s="57"/>
      <c r="DG69" s="57"/>
      <c r="DH69" s="57"/>
      <c r="DI69" s="57"/>
      <c r="DJ69" s="57"/>
      <c r="DK69" s="57"/>
      <c r="DL69" s="57"/>
      <c r="DM69" s="57"/>
      <c r="DN69" s="57"/>
      <c r="DO69" s="57"/>
      <c r="DP69" s="57"/>
      <c r="DQ69" s="57"/>
      <c r="DR69" s="57"/>
      <c r="DZ69" s="57"/>
      <c r="EA69" s="57"/>
      <c r="EB69" s="1"/>
      <c r="EC69" s="1"/>
      <c r="EE69"/>
      <c r="EF69"/>
      <c r="EG69"/>
      <c r="EH69"/>
      <c r="EI69"/>
      <c r="EJ69"/>
      <c r="EM69" s="1"/>
      <c r="EN69" s="1"/>
      <c r="EO69" s="1"/>
      <c r="EP69" s="1"/>
      <c r="EQ69" s="1"/>
      <c r="ER69" s="1"/>
      <c r="ES69" s="42"/>
      <c r="ET69" s="42"/>
      <c r="EU69" s="42"/>
      <c r="EV69" s="42"/>
      <c r="EW69" s="42"/>
      <c r="EX69" s="43"/>
      <c r="EY69" s="43"/>
      <c r="EZ69" s="43"/>
      <c r="FA69" s="1"/>
      <c r="FB69" s="1"/>
      <c r="FC69" s="58"/>
      <c r="FD69" s="1"/>
      <c r="FE69" s="1"/>
      <c r="FF69" s="1"/>
      <c r="FI69" s="1"/>
    </row>
    <row r="70" spans="1:16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9"/>
      <c r="R70" s="1"/>
      <c r="X70" s="58"/>
      <c r="Y70" s="29"/>
      <c r="Z70" s="29"/>
      <c r="AA70" s="29"/>
      <c r="AB70" s="29"/>
      <c r="AC70" s="153"/>
      <c r="AD70" s="156"/>
      <c r="AE70" s="156"/>
      <c r="AF70" s="156"/>
      <c r="AG70" s="156"/>
      <c r="AH70" s="58"/>
      <c r="AI70" s="58"/>
      <c r="AJ70" s="58"/>
      <c r="AK70" s="58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88" t="s">
        <v>98</v>
      </c>
      <c r="AX70" s="389"/>
      <c r="AY70" s="389"/>
      <c r="AZ70" s="389"/>
      <c r="BA70" s="389"/>
      <c r="BB70" s="389"/>
      <c r="BC70" s="389"/>
      <c r="BD70" s="389"/>
      <c r="BE70" s="389"/>
      <c r="BF70" s="389"/>
      <c r="BG70" s="389"/>
      <c r="BH70" s="390"/>
      <c r="BI70" s="185"/>
      <c r="BL70" s="58"/>
      <c r="BM70" s="58"/>
      <c r="BO70" s="65"/>
      <c r="BP70" s="128"/>
      <c r="BT70" s="65"/>
      <c r="BU70" s="58"/>
      <c r="CK70" s="29"/>
      <c r="CL70" s="29"/>
      <c r="CM70" s="43"/>
      <c r="CN70" s="43"/>
      <c r="CO70" s="43"/>
      <c r="CP70" s="43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57"/>
      <c r="DE70" s="57"/>
      <c r="DF70" s="57"/>
      <c r="DG70" s="57"/>
      <c r="DH70" s="57"/>
      <c r="DI70" s="57"/>
      <c r="DJ70" s="57"/>
      <c r="DK70" s="57"/>
      <c r="DL70" s="57"/>
      <c r="DM70" s="57"/>
      <c r="DN70" s="57"/>
      <c r="DO70" s="57"/>
      <c r="DP70" s="57"/>
      <c r="DQ70" s="57"/>
      <c r="DR70" s="57"/>
      <c r="DZ70" s="57"/>
      <c r="EA70" s="57"/>
      <c r="EV70" s="1"/>
      <c r="EW70" s="1"/>
      <c r="EX70" s="1"/>
    </row>
    <row r="71" spans="1:16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9"/>
      <c r="R71" s="1"/>
      <c r="S71" s="1"/>
      <c r="T71" s="1"/>
      <c r="U71" s="1"/>
      <c r="V71" s="1"/>
      <c r="W71" s="1"/>
      <c r="X71" s="58"/>
      <c r="Y71" s="29"/>
      <c r="Z71" s="29"/>
      <c r="AA71" s="29"/>
      <c r="AB71" s="29"/>
      <c r="AC71" s="153"/>
      <c r="AD71" s="156"/>
      <c r="AE71" s="156"/>
      <c r="AF71" s="156"/>
      <c r="AG71" s="156"/>
      <c r="AH71" s="58"/>
      <c r="AI71" s="58"/>
      <c r="AJ71" s="58"/>
      <c r="AK71" s="58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85" t="s">
        <v>100</v>
      </c>
      <c r="AX71" s="386"/>
      <c r="AY71" s="386"/>
      <c r="AZ71" s="386"/>
      <c r="BA71" s="386"/>
      <c r="BB71" s="386"/>
      <c r="BC71" s="386"/>
      <c r="BD71" s="386"/>
      <c r="BE71" s="386"/>
      <c r="BF71" s="386"/>
      <c r="BG71" s="386"/>
      <c r="BH71" s="387"/>
      <c r="BI71" s="185"/>
      <c r="BL71" s="58"/>
      <c r="BM71" s="58"/>
      <c r="BO71" s="65"/>
      <c r="BP71" s="128"/>
      <c r="BT71" s="65"/>
      <c r="BU71" s="58"/>
      <c r="CK71" s="29"/>
      <c r="CL71" s="29"/>
      <c r="CM71" s="43"/>
      <c r="CN71" s="43"/>
      <c r="CO71" s="43"/>
      <c r="CP71" s="43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57"/>
      <c r="DE71" s="57"/>
      <c r="DF71" s="57"/>
      <c r="DG71" s="57"/>
      <c r="DH71" s="57"/>
      <c r="DI71" s="57"/>
      <c r="DJ71" s="57"/>
      <c r="DK71" s="57"/>
      <c r="DL71" s="57"/>
      <c r="DM71" s="57"/>
      <c r="DN71" s="57"/>
      <c r="DO71" s="57"/>
      <c r="DP71" s="57"/>
      <c r="DQ71" s="57"/>
      <c r="DR71" s="57"/>
      <c r="DZ71" s="57"/>
      <c r="EA71" s="57"/>
      <c r="EB71" s="1"/>
      <c r="EC71" s="1"/>
      <c r="ED71" s="1"/>
      <c r="EK71" s="1"/>
      <c r="EL71" s="1"/>
      <c r="EM71" s="1"/>
      <c r="EN71" s="1"/>
      <c r="EO71" s="1"/>
      <c r="EP71" s="1"/>
      <c r="EQ71" s="1"/>
      <c r="ER71" s="1"/>
    </row>
    <row r="72" spans="1:165" ht="16.5" thickBot="1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9"/>
      <c r="R72" s="1"/>
      <c r="S72" s="1"/>
      <c r="T72" s="1"/>
      <c r="U72" s="1"/>
      <c r="V72" s="1"/>
      <c r="W72" s="1"/>
      <c r="X72" s="58"/>
      <c r="Y72" s="29"/>
      <c r="Z72" s="29"/>
      <c r="AA72" s="29"/>
      <c r="AB72" s="29"/>
      <c r="AC72" s="153"/>
      <c r="AD72" s="156"/>
      <c r="AE72" s="156"/>
      <c r="AF72" s="156"/>
      <c r="AG72" s="156"/>
      <c r="AR72" s="3"/>
      <c r="AS72" s="3"/>
      <c r="AT72" s="3"/>
      <c r="AU72" s="3"/>
      <c r="AW72" s="382" t="s">
        <v>104</v>
      </c>
      <c r="AX72" s="383"/>
      <c r="AY72" s="383"/>
      <c r="AZ72" s="383"/>
      <c r="BA72" s="383"/>
      <c r="BB72" s="383"/>
      <c r="BC72" s="383"/>
      <c r="BD72" s="383"/>
      <c r="BE72" s="383"/>
      <c r="BF72" s="383"/>
      <c r="BG72" s="383"/>
      <c r="BH72" s="384"/>
      <c r="BI72" s="184"/>
      <c r="BL72" s="58"/>
      <c r="BM72" s="58"/>
      <c r="BO72" s="65"/>
      <c r="BP72" s="128"/>
      <c r="BT72" s="65"/>
      <c r="BU72" s="58"/>
    </row>
    <row r="73" spans="1:165" ht="15" customHeight="1" thickTop="1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9"/>
      <c r="R73" s="1"/>
      <c r="S73" s="1"/>
      <c r="T73" s="1"/>
      <c r="U73" s="1"/>
      <c r="V73" s="1"/>
      <c r="W73" s="1"/>
      <c r="X73" s="58"/>
      <c r="Y73" s="29"/>
      <c r="Z73" s="29"/>
      <c r="AA73" s="29"/>
      <c r="AB73" s="29"/>
      <c r="AC73" s="153"/>
      <c r="AD73" s="156"/>
      <c r="AE73" s="156"/>
      <c r="AF73" s="156"/>
      <c r="AG73" s="156"/>
      <c r="AR73" s="3"/>
      <c r="AS73" s="3"/>
      <c r="AT73" s="3"/>
      <c r="AU73" s="3"/>
      <c r="BL73" s="58"/>
      <c r="BM73" s="58"/>
      <c r="BO73" s="65"/>
      <c r="BP73" s="128"/>
      <c r="BT73" s="65"/>
      <c r="BU73" s="58"/>
    </row>
    <row r="74" spans="1:165" ht="15" customHeigh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9"/>
      <c r="R74" s="1"/>
      <c r="S74" s="1"/>
      <c r="T74" s="1"/>
      <c r="U74" s="1"/>
      <c r="V74" s="1"/>
      <c r="W74" s="1"/>
      <c r="X74" s="58"/>
      <c r="Y74" s="29"/>
      <c r="Z74" s="29"/>
      <c r="AA74" s="29"/>
      <c r="AB74" s="29"/>
      <c r="AC74" s="153"/>
      <c r="AD74" s="156"/>
      <c r="AE74" s="156"/>
      <c r="AF74" s="156"/>
      <c r="AG74" s="156"/>
      <c r="AR74" s="3"/>
      <c r="AS74" s="3"/>
      <c r="AT74" s="3"/>
      <c r="AU74" s="3"/>
      <c r="BL74" s="58"/>
      <c r="BM74" s="58"/>
      <c r="BO74" s="65"/>
      <c r="BP74" s="128"/>
      <c r="BT74" s="65"/>
      <c r="BU74" s="58"/>
    </row>
    <row r="75" spans="1:165" ht="15" customHeigh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9"/>
      <c r="R75" s="1"/>
      <c r="S75" s="1"/>
      <c r="T75" s="1"/>
      <c r="U75" s="1"/>
      <c r="V75" s="1"/>
      <c r="W75" s="1"/>
      <c r="X75" s="58"/>
      <c r="Y75" s="29"/>
      <c r="Z75" s="29"/>
      <c r="AA75" s="29"/>
      <c r="AB75" s="29"/>
      <c r="AC75" s="153"/>
      <c r="AD75" s="156"/>
      <c r="AE75" s="156"/>
      <c r="AF75" s="156"/>
      <c r="AG75" s="156"/>
      <c r="AR75" s="3"/>
      <c r="AS75" s="3"/>
      <c r="AT75" s="3"/>
      <c r="AU75" s="3"/>
      <c r="BL75" s="58"/>
      <c r="BM75" s="58"/>
      <c r="BO75" s="65"/>
      <c r="BP75" s="128"/>
      <c r="BT75" s="65"/>
      <c r="BU75" s="58"/>
    </row>
    <row r="76" spans="1:165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9"/>
      <c r="R76" s="1"/>
      <c r="S76" s="1"/>
      <c r="T76" s="1"/>
      <c r="U76" s="1"/>
      <c r="V76" s="1"/>
      <c r="W76" s="1"/>
      <c r="X76" s="58"/>
      <c r="Y76" s="29"/>
      <c r="Z76" s="29"/>
      <c r="AA76" s="29"/>
      <c r="AB76" s="29"/>
      <c r="AC76" s="153"/>
      <c r="AD76" s="156"/>
      <c r="AE76" s="156"/>
      <c r="AF76" s="156"/>
      <c r="AG76" s="156"/>
      <c r="AR76" s="3"/>
      <c r="AS76" s="3"/>
      <c r="AT76" s="3"/>
      <c r="AU76" s="3"/>
      <c r="BL76" s="58"/>
      <c r="BM76" s="58"/>
      <c r="BO76" s="65"/>
      <c r="BP76" s="128"/>
      <c r="BT76" s="65"/>
      <c r="BU76" s="58"/>
    </row>
    <row r="77" spans="1:165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9"/>
      <c r="R77" s="1"/>
      <c r="S77" s="1"/>
      <c r="T77" s="1"/>
      <c r="U77" s="1"/>
      <c r="V77" s="1"/>
      <c r="W77" s="1"/>
      <c r="X77" s="58"/>
      <c r="Y77" s="29"/>
      <c r="Z77" s="29"/>
      <c r="AA77" s="29"/>
      <c r="AB77" s="29"/>
      <c r="AC77" s="153"/>
      <c r="AD77" s="156"/>
      <c r="AE77" s="156"/>
      <c r="AF77" s="156"/>
      <c r="AG77" s="156"/>
      <c r="AR77" s="3"/>
      <c r="AS77" s="3"/>
      <c r="AT77" s="3"/>
      <c r="AU77" s="3"/>
      <c r="BL77" s="58"/>
      <c r="BM77" s="58"/>
      <c r="BO77" s="65"/>
      <c r="BP77" s="128"/>
      <c r="BT77" s="65"/>
      <c r="BU77" s="58"/>
    </row>
    <row r="78" spans="1:165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9"/>
      <c r="R78" s="1"/>
      <c r="S78" s="1"/>
      <c r="T78" s="1"/>
      <c r="U78" s="1"/>
      <c r="V78" s="1"/>
      <c r="W78" s="1"/>
      <c r="X78" s="58"/>
      <c r="Y78" s="29"/>
      <c r="Z78" s="29"/>
      <c r="AA78" s="29"/>
      <c r="AB78" s="29"/>
      <c r="AC78" s="153"/>
      <c r="AD78" s="156"/>
      <c r="AE78" s="156"/>
      <c r="AF78" s="156"/>
      <c r="AG78" s="156"/>
      <c r="AR78" s="3"/>
      <c r="AS78" s="3"/>
      <c r="AT78" s="3"/>
      <c r="AU78" s="3"/>
      <c r="BL78" s="58"/>
      <c r="BM78" s="58"/>
      <c r="BO78" s="65"/>
      <c r="BP78" s="128"/>
      <c r="BT78" s="65"/>
      <c r="BU78" s="58"/>
    </row>
    <row r="79" spans="1:165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9"/>
      <c r="R79" s="1"/>
      <c r="S79" s="1"/>
      <c r="T79" s="1"/>
      <c r="U79" s="1"/>
      <c r="V79" s="1"/>
      <c r="W79" s="1"/>
      <c r="X79" s="58"/>
      <c r="Y79" s="29"/>
      <c r="Z79" s="29"/>
      <c r="AA79" s="29"/>
      <c r="AB79" s="29"/>
      <c r="AC79" s="153"/>
      <c r="AD79" s="156"/>
      <c r="AE79" s="156"/>
      <c r="AF79" s="156"/>
      <c r="AG79" s="156"/>
      <c r="AR79" s="3"/>
      <c r="AS79" s="3"/>
      <c r="AT79" s="3"/>
      <c r="AU79" s="3"/>
      <c r="BL79" s="58"/>
      <c r="BM79" s="58"/>
      <c r="BO79" s="65"/>
      <c r="BP79" s="128"/>
      <c r="BT79" s="65"/>
      <c r="BU79" s="58"/>
    </row>
    <row r="80" spans="1:165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9"/>
      <c r="R80" s="1"/>
      <c r="S80" s="1"/>
      <c r="T80" s="1"/>
      <c r="U80" s="1"/>
      <c r="V80" s="1"/>
      <c r="W80" s="1"/>
      <c r="X80" s="58"/>
      <c r="Y80" s="29"/>
      <c r="Z80" s="29"/>
      <c r="AA80" s="29"/>
      <c r="AB80" s="29"/>
      <c r="AC80" s="153"/>
      <c r="AD80" s="156"/>
      <c r="AE80" s="156"/>
      <c r="AF80" s="156"/>
      <c r="AG80" s="156"/>
      <c r="AR80" s="3"/>
      <c r="AS80" s="3"/>
      <c r="AT80" s="3"/>
      <c r="AU80" s="3"/>
      <c r="BL80" s="58"/>
      <c r="BM80" s="58"/>
      <c r="BO80" s="65"/>
      <c r="BP80" s="128"/>
      <c r="BT80" s="65"/>
      <c r="BU80" s="58"/>
    </row>
    <row r="81" spans="3:73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9"/>
      <c r="R81" s="1"/>
      <c r="S81" s="1"/>
      <c r="T81" s="1"/>
      <c r="U81" s="1"/>
      <c r="V81" s="1"/>
      <c r="W81" s="1"/>
      <c r="X81" s="58"/>
      <c r="Y81" s="29"/>
      <c r="Z81" s="29"/>
      <c r="AA81" s="29"/>
      <c r="AB81" s="29"/>
      <c r="AC81" s="153"/>
      <c r="AD81" s="156"/>
      <c r="AE81" s="156"/>
      <c r="AF81" s="156"/>
      <c r="AG81" s="156"/>
      <c r="AR81" s="3"/>
      <c r="AS81" s="3"/>
      <c r="AT81" s="3"/>
      <c r="AU81" s="3"/>
      <c r="BL81" s="58"/>
      <c r="BM81" s="58"/>
      <c r="BO81" s="65"/>
      <c r="BP81" s="128"/>
      <c r="BT81" s="65"/>
      <c r="BU81" s="58"/>
    </row>
    <row r="82" spans="3:73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9"/>
      <c r="R82" s="1"/>
      <c r="S82" s="1"/>
      <c r="T82" s="1"/>
      <c r="U82" s="1"/>
      <c r="V82" s="1"/>
      <c r="W82" s="1"/>
      <c r="X82" s="58"/>
      <c r="Y82" s="29"/>
      <c r="Z82" s="29"/>
      <c r="AA82" s="29"/>
      <c r="AB82" s="29"/>
      <c r="AC82" s="153"/>
      <c r="AD82" s="156"/>
      <c r="AE82" s="156"/>
      <c r="AF82" s="156"/>
      <c r="AG82" s="156"/>
      <c r="AR82" s="3"/>
      <c r="AS82" s="3"/>
      <c r="AT82" s="3"/>
      <c r="AU82" s="3"/>
      <c r="BL82" s="58"/>
      <c r="BM82" s="58"/>
      <c r="BO82" s="65"/>
      <c r="BP82" s="128"/>
      <c r="BT82" s="65"/>
      <c r="BU82" s="58"/>
    </row>
    <row r="83" spans="3:73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9"/>
      <c r="R83" s="1"/>
      <c r="S83" s="1"/>
      <c r="T83" s="1"/>
      <c r="U83" s="1"/>
      <c r="V83" s="1"/>
      <c r="W83" s="1"/>
      <c r="X83" s="58"/>
      <c r="Y83" s="29"/>
      <c r="Z83" s="29"/>
      <c r="AA83" s="29"/>
      <c r="AB83" s="29"/>
      <c r="AC83" s="153"/>
      <c r="AD83" s="156"/>
      <c r="AE83" s="156"/>
      <c r="AF83" s="156"/>
      <c r="AG83" s="156"/>
      <c r="AR83" s="3"/>
      <c r="AS83" s="3"/>
      <c r="AT83" s="3"/>
      <c r="AU83" s="3"/>
      <c r="BL83" s="58"/>
      <c r="BM83" s="58"/>
      <c r="BO83" s="65"/>
      <c r="BP83" s="128"/>
      <c r="BT83" s="65"/>
      <c r="BU83" s="58"/>
    </row>
    <row r="84" spans="3:73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9"/>
      <c r="R84" s="1"/>
      <c r="S84" s="1"/>
      <c r="T84" s="1"/>
      <c r="U84" s="1"/>
      <c r="V84" s="1"/>
      <c r="W84" s="1"/>
      <c r="X84" s="58"/>
      <c r="Y84" s="29"/>
      <c r="Z84" s="29"/>
      <c r="AA84" s="29"/>
      <c r="AB84" s="29"/>
      <c r="AC84" s="153"/>
      <c r="AD84" s="156"/>
      <c r="AE84" s="156"/>
      <c r="AF84" s="156"/>
      <c r="AG84" s="156"/>
      <c r="AR84" s="3"/>
      <c r="AS84" s="3"/>
      <c r="AT84" s="3"/>
      <c r="AU84" s="3"/>
      <c r="BL84" s="58"/>
      <c r="BM84" s="58"/>
      <c r="BO84" s="65"/>
      <c r="BP84" s="128"/>
      <c r="BT84" s="65"/>
      <c r="BU84" s="58"/>
    </row>
    <row r="85" spans="3:73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9"/>
      <c r="R85" s="1"/>
      <c r="S85" s="1"/>
      <c r="T85" s="1"/>
      <c r="U85" s="1"/>
      <c r="V85" s="1"/>
      <c r="W85" s="1"/>
      <c r="X85" s="58"/>
      <c r="Y85" s="29"/>
      <c r="Z85" s="29"/>
      <c r="AA85" s="29"/>
      <c r="AB85" s="29"/>
      <c r="AC85" s="153"/>
      <c r="AD85" s="156"/>
      <c r="AE85" s="156"/>
      <c r="AF85" s="156"/>
      <c r="AG85" s="156"/>
      <c r="AR85" s="3"/>
      <c r="AS85" s="3"/>
      <c r="AT85" s="3"/>
      <c r="AU85" s="3"/>
      <c r="BL85" s="58"/>
      <c r="BM85" s="58"/>
      <c r="BO85" s="65"/>
      <c r="BP85" s="128"/>
      <c r="BT85" s="65"/>
      <c r="BU85" s="58"/>
    </row>
    <row r="86" spans="3:73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9"/>
      <c r="R86" s="1"/>
      <c r="S86" s="1"/>
      <c r="T86" s="1"/>
      <c r="U86" s="1"/>
      <c r="V86" s="1"/>
      <c r="W86" s="1"/>
      <c r="X86" s="58"/>
      <c r="Y86" s="29"/>
      <c r="Z86" s="29"/>
      <c r="AA86" s="29"/>
      <c r="AB86" s="29"/>
      <c r="AC86" s="153"/>
      <c r="AD86" s="156"/>
      <c r="AE86" s="156"/>
      <c r="AF86" s="156"/>
      <c r="AG86" s="156"/>
      <c r="AR86" s="3"/>
      <c r="AS86" s="3"/>
      <c r="AT86" s="3"/>
      <c r="AU86" s="3"/>
      <c r="BL86" s="58"/>
      <c r="BM86" s="58"/>
      <c r="BO86" s="65"/>
      <c r="BP86" s="128"/>
      <c r="BT86" s="65"/>
      <c r="BU86" s="58"/>
    </row>
    <row r="87" spans="3:73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9"/>
      <c r="R87" s="1"/>
      <c r="S87" s="1"/>
      <c r="T87" s="1"/>
      <c r="U87" s="1"/>
      <c r="V87" s="1"/>
      <c r="W87" s="1"/>
      <c r="X87" s="58"/>
      <c r="Y87" s="29"/>
      <c r="Z87" s="29"/>
      <c r="AA87" s="29"/>
      <c r="AB87" s="29"/>
      <c r="AC87" s="153"/>
      <c r="AD87" s="156"/>
      <c r="AE87" s="156"/>
      <c r="AF87" s="156"/>
      <c r="AG87" s="156"/>
      <c r="AR87" s="3"/>
      <c r="AS87" s="3"/>
      <c r="AT87" s="3"/>
      <c r="AU87" s="3"/>
      <c r="BL87" s="58"/>
      <c r="BM87" s="58"/>
      <c r="BO87" s="65"/>
      <c r="BP87" s="128"/>
      <c r="BT87" s="65"/>
      <c r="BU87" s="58"/>
    </row>
    <row r="88" spans="3:73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9"/>
      <c r="R88" s="1"/>
      <c r="S88" s="1"/>
      <c r="T88" s="1"/>
      <c r="U88" s="1"/>
      <c r="V88" s="1"/>
      <c r="W88" s="1"/>
      <c r="X88" s="58"/>
      <c r="Y88" s="29"/>
      <c r="Z88" s="29"/>
      <c r="AA88" s="29"/>
      <c r="AB88" s="29"/>
      <c r="AC88" s="153"/>
      <c r="AD88" s="156"/>
      <c r="AE88" s="156"/>
      <c r="AF88" s="156"/>
      <c r="AG88" s="156"/>
      <c r="AR88" s="3"/>
      <c r="AS88" s="3"/>
      <c r="AT88" s="3"/>
      <c r="AU88" s="3"/>
      <c r="BL88" s="58"/>
      <c r="BM88" s="58"/>
      <c r="BO88" s="65"/>
      <c r="BP88" s="128"/>
      <c r="BT88" s="65"/>
      <c r="BU88" s="58"/>
    </row>
    <row r="89" spans="3:73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9"/>
      <c r="R89" s="1"/>
      <c r="S89" s="1"/>
      <c r="T89" s="1"/>
      <c r="U89" s="1"/>
      <c r="V89" s="1"/>
      <c r="W89" s="1"/>
      <c r="X89" s="58"/>
      <c r="Y89" s="29"/>
      <c r="Z89" s="29"/>
      <c r="AA89" s="29"/>
      <c r="AB89" s="29"/>
      <c r="AC89" s="153"/>
      <c r="AD89" s="156"/>
      <c r="AE89" s="156"/>
      <c r="AF89" s="156"/>
      <c r="AG89" s="156"/>
      <c r="AR89" s="3"/>
      <c r="AS89" s="3"/>
      <c r="AT89" s="3"/>
      <c r="AU89" s="3"/>
      <c r="BL89" s="58"/>
      <c r="BM89" s="58"/>
      <c r="BO89" s="65"/>
      <c r="BP89" s="128"/>
      <c r="BT89" s="65"/>
      <c r="BU89" s="58"/>
    </row>
    <row r="90" spans="3:73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9"/>
      <c r="R90" s="1"/>
      <c r="S90" s="1"/>
      <c r="T90" s="1"/>
      <c r="U90" s="1"/>
      <c r="V90" s="1"/>
      <c r="W90" s="1"/>
      <c r="X90" s="58"/>
      <c r="Y90" s="29"/>
      <c r="Z90" s="29"/>
      <c r="AA90" s="29"/>
      <c r="AB90" s="29"/>
      <c r="AC90" s="153"/>
      <c r="AD90" s="156"/>
      <c r="AE90" s="156"/>
      <c r="AF90" s="156"/>
      <c r="AG90" s="156"/>
      <c r="AR90" s="3"/>
      <c r="AS90" s="3"/>
      <c r="AT90" s="3"/>
      <c r="AU90" s="3"/>
      <c r="BL90" s="58"/>
      <c r="BM90" s="58"/>
      <c r="BO90" s="65"/>
      <c r="BP90" s="128"/>
      <c r="BT90" s="65"/>
      <c r="BU90" s="58"/>
    </row>
    <row r="91" spans="3:73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9"/>
      <c r="R91" s="1"/>
      <c r="S91" s="1"/>
      <c r="T91" s="1"/>
      <c r="U91" s="1"/>
      <c r="V91" s="1"/>
      <c r="W91" s="1"/>
      <c r="X91" s="58"/>
      <c r="Y91" s="29"/>
      <c r="Z91" s="29"/>
      <c r="AA91" s="29"/>
      <c r="AB91" s="29"/>
      <c r="AC91" s="153"/>
      <c r="AD91" s="156"/>
      <c r="AE91" s="156"/>
      <c r="AF91" s="156"/>
      <c r="AG91" s="156"/>
      <c r="AR91" s="3"/>
      <c r="AS91" s="3"/>
      <c r="AT91" s="3"/>
      <c r="AU91" s="3"/>
      <c r="BL91" s="58"/>
      <c r="BM91" s="58"/>
      <c r="BO91" s="65"/>
      <c r="BP91" s="128"/>
      <c r="BT91" s="65"/>
      <c r="BU91" s="58"/>
    </row>
    <row r="92" spans="3:73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9"/>
      <c r="R92" s="1"/>
      <c r="S92" s="1"/>
      <c r="T92" s="1"/>
      <c r="U92" s="1"/>
      <c r="V92" s="1"/>
      <c r="W92" s="1"/>
      <c r="X92" s="58"/>
      <c r="Y92" s="29"/>
      <c r="Z92" s="29"/>
      <c r="AA92" s="29"/>
      <c r="AB92" s="29"/>
      <c r="AC92" s="153"/>
      <c r="AD92" s="156"/>
      <c r="AE92" s="156"/>
      <c r="AF92" s="156"/>
      <c r="AG92" s="156"/>
      <c r="AR92" s="3"/>
      <c r="AS92" s="3"/>
      <c r="AT92" s="3"/>
      <c r="AU92" s="3"/>
      <c r="BL92" s="58"/>
      <c r="BM92" s="58"/>
      <c r="BO92" s="65"/>
      <c r="BP92" s="128"/>
      <c r="BT92" s="65"/>
      <c r="BU92" s="58"/>
    </row>
    <row r="93" spans="3:73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9"/>
      <c r="R93" s="1"/>
      <c r="S93" s="1"/>
      <c r="T93" s="1"/>
      <c r="U93" s="1"/>
      <c r="V93" s="1"/>
      <c r="W93" s="1"/>
      <c r="X93" s="58"/>
      <c r="Y93" s="29"/>
      <c r="Z93" s="29"/>
      <c r="AA93" s="29"/>
      <c r="AB93" s="29"/>
      <c r="AC93" s="153"/>
      <c r="AD93" s="156"/>
      <c r="AE93" s="156"/>
      <c r="AF93" s="156"/>
      <c r="AG93" s="156"/>
      <c r="AR93" s="3"/>
      <c r="AS93" s="3"/>
      <c r="AT93" s="3"/>
      <c r="AU93" s="3"/>
      <c r="BL93" s="58"/>
      <c r="BM93" s="58"/>
      <c r="BO93" s="65"/>
      <c r="BP93" s="128"/>
      <c r="BT93" s="65"/>
      <c r="BU93" s="58"/>
    </row>
    <row r="94" spans="3:73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9"/>
      <c r="R94" s="1"/>
      <c r="S94" s="1"/>
      <c r="T94" s="1"/>
      <c r="U94" s="1"/>
      <c r="V94" s="1"/>
      <c r="W94" s="1"/>
      <c r="X94" s="58"/>
      <c r="Y94" s="29"/>
      <c r="Z94" s="29"/>
      <c r="AA94" s="29"/>
      <c r="AB94" s="29"/>
      <c r="AC94" s="153"/>
      <c r="AD94" s="156"/>
      <c r="AE94" s="156"/>
      <c r="AF94" s="156"/>
      <c r="AG94" s="156"/>
      <c r="AR94" s="3"/>
      <c r="AS94" s="3"/>
      <c r="AT94" s="3"/>
      <c r="AU94" s="3"/>
      <c r="BL94" s="58"/>
      <c r="BM94" s="58"/>
      <c r="BO94" s="65"/>
      <c r="BP94" s="128"/>
      <c r="BT94" s="65"/>
      <c r="BU94" s="58"/>
    </row>
    <row r="95" spans="3:73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9"/>
      <c r="R95" s="1"/>
      <c r="S95" s="1"/>
      <c r="T95" s="1"/>
      <c r="U95" s="1"/>
      <c r="V95" s="1"/>
      <c r="W95" s="1"/>
      <c r="X95" s="58"/>
      <c r="Y95" s="29"/>
      <c r="Z95" s="29"/>
      <c r="AA95" s="29"/>
      <c r="AB95" s="29"/>
      <c r="AC95" s="153"/>
      <c r="AD95" s="156"/>
      <c r="AE95" s="156"/>
      <c r="AF95" s="156"/>
      <c r="AG95" s="156"/>
      <c r="AR95" s="3"/>
      <c r="AS95" s="3"/>
      <c r="AT95" s="3"/>
      <c r="AU95" s="3"/>
      <c r="BL95" s="58"/>
      <c r="BM95" s="58"/>
      <c r="BO95" s="65"/>
      <c r="BP95" s="128"/>
      <c r="BT95" s="65"/>
      <c r="BU95" s="58"/>
    </row>
    <row r="96" spans="3:73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9"/>
      <c r="R96" s="1"/>
      <c r="S96" s="1"/>
      <c r="T96" s="1"/>
      <c r="U96" s="1"/>
      <c r="V96" s="1"/>
      <c r="W96" s="1"/>
      <c r="X96" s="58"/>
      <c r="Y96" s="29"/>
      <c r="Z96" s="29"/>
      <c r="AA96" s="29"/>
      <c r="AB96" s="29"/>
      <c r="AC96" s="153"/>
      <c r="AD96" s="156"/>
      <c r="AE96" s="156"/>
      <c r="AF96" s="156"/>
      <c r="AG96" s="156"/>
      <c r="AR96" s="3"/>
      <c r="AS96" s="3"/>
      <c r="AT96" s="3"/>
      <c r="AU96" s="3"/>
      <c r="BL96" s="58"/>
      <c r="BM96" s="58"/>
      <c r="BN96" s="29"/>
      <c r="BO96" s="65"/>
      <c r="BP96" s="128"/>
      <c r="BT96" s="65"/>
      <c r="BU96" s="58"/>
    </row>
    <row r="97" spans="3:73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9"/>
      <c r="R97" s="1"/>
      <c r="S97" s="1"/>
      <c r="T97" s="1"/>
      <c r="U97" s="1"/>
      <c r="V97" s="1"/>
      <c r="W97" s="1"/>
      <c r="X97" s="58"/>
      <c r="Y97" s="29"/>
      <c r="Z97" s="29"/>
      <c r="AA97" s="29"/>
      <c r="AB97" s="29"/>
      <c r="AC97" s="153"/>
      <c r="AD97" s="156"/>
      <c r="AE97" s="156"/>
      <c r="AF97" s="156"/>
      <c r="AG97" s="156"/>
      <c r="AR97" s="3"/>
      <c r="AS97" s="3"/>
      <c r="AT97" s="3"/>
      <c r="AU97" s="3"/>
      <c r="BL97" s="58"/>
      <c r="BM97" s="58"/>
      <c r="BN97" s="29"/>
      <c r="BO97" s="65"/>
      <c r="BP97" s="128"/>
      <c r="BT97" s="65"/>
      <c r="BU97" s="58"/>
    </row>
    <row r="98" spans="3:73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9"/>
      <c r="R98" s="1"/>
      <c r="S98" s="1"/>
      <c r="T98" s="1"/>
      <c r="U98" s="1"/>
      <c r="V98" s="1"/>
      <c r="W98" s="1"/>
      <c r="X98" s="58"/>
      <c r="Y98" s="29"/>
      <c r="Z98" s="29"/>
      <c r="AA98" s="29"/>
      <c r="AB98" s="29"/>
      <c r="AC98" s="153"/>
      <c r="AD98" s="156"/>
      <c r="AE98" s="156"/>
      <c r="AF98" s="156"/>
      <c r="AG98" s="156"/>
      <c r="AR98" s="3"/>
      <c r="AS98" s="3"/>
      <c r="AT98" s="3"/>
      <c r="AU98" s="3"/>
      <c r="BL98" s="58"/>
      <c r="BM98" s="58"/>
      <c r="BN98" s="29"/>
      <c r="BO98" s="65"/>
      <c r="BP98" s="128"/>
      <c r="BT98" s="65"/>
      <c r="BU98" s="58"/>
    </row>
    <row r="99" spans="3:73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9"/>
      <c r="R99" s="1"/>
      <c r="S99" s="1"/>
      <c r="T99" s="1"/>
      <c r="U99" s="1"/>
      <c r="V99" s="1"/>
      <c r="W99" s="1"/>
      <c r="X99" s="58"/>
      <c r="Y99" s="29"/>
      <c r="Z99" s="29"/>
      <c r="AA99" s="29"/>
      <c r="AB99" s="29"/>
      <c r="AC99" s="153"/>
      <c r="AD99" s="156"/>
      <c r="AE99" s="156"/>
      <c r="AF99" s="156"/>
      <c r="AG99" s="156"/>
      <c r="AR99" s="3"/>
      <c r="AS99" s="3"/>
      <c r="AT99" s="3"/>
      <c r="AU99" s="3"/>
      <c r="BL99" s="58"/>
      <c r="BM99" s="58"/>
      <c r="BN99" s="29"/>
      <c r="BO99" s="65"/>
      <c r="BP99" s="128"/>
      <c r="BT99" s="65"/>
      <c r="BU99" s="58"/>
    </row>
    <row r="100" spans="3:73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29"/>
      <c r="R100" s="1"/>
      <c r="S100" s="1"/>
      <c r="T100" s="1"/>
      <c r="U100" s="1"/>
      <c r="V100" s="1"/>
      <c r="W100" s="1"/>
      <c r="X100" s="58"/>
      <c r="Y100" s="29"/>
      <c r="Z100" s="29"/>
      <c r="AA100" s="29"/>
      <c r="AB100" s="29"/>
      <c r="AC100" s="153"/>
      <c r="AD100" s="156"/>
      <c r="AE100" s="156"/>
      <c r="AF100" s="156"/>
      <c r="AG100" s="156"/>
      <c r="AR100" s="3"/>
      <c r="AS100" s="3"/>
      <c r="AT100" s="3"/>
      <c r="AU100" s="3"/>
      <c r="BL100" s="58"/>
      <c r="BM100" s="58"/>
      <c r="BN100" s="29"/>
      <c r="BO100" s="65"/>
      <c r="BP100" s="128"/>
      <c r="BT100" s="65"/>
      <c r="BU100" s="58"/>
    </row>
    <row r="101" spans="3:73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29"/>
      <c r="R101" s="1"/>
      <c r="S101" s="1"/>
      <c r="T101" s="1"/>
      <c r="U101" s="1"/>
      <c r="V101" s="1"/>
      <c r="W101" s="1"/>
      <c r="X101" s="58"/>
      <c r="Y101" s="29"/>
      <c r="Z101" s="29"/>
      <c r="AA101" s="29"/>
      <c r="AB101" s="29"/>
      <c r="AC101" s="153"/>
      <c r="AD101" s="156"/>
      <c r="AE101" s="156"/>
      <c r="AF101" s="156"/>
      <c r="AG101" s="156"/>
      <c r="AR101" s="3"/>
      <c r="AS101" s="3"/>
      <c r="AT101" s="3"/>
      <c r="AU101" s="3"/>
      <c r="BL101" s="58"/>
      <c r="BM101" s="58"/>
      <c r="BN101" s="29"/>
      <c r="BO101" s="65"/>
      <c r="BP101" s="128"/>
      <c r="BT101" s="65"/>
      <c r="BU101" s="58"/>
    </row>
    <row r="102" spans="3:73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29"/>
      <c r="R102" s="1"/>
      <c r="S102" s="1"/>
      <c r="T102" s="1"/>
      <c r="U102" s="1"/>
      <c r="V102" s="1"/>
      <c r="W102" s="1"/>
      <c r="X102" s="58"/>
      <c r="Y102" s="29"/>
      <c r="Z102" s="29"/>
      <c r="AA102" s="29"/>
      <c r="AB102" s="29"/>
      <c r="AC102" s="153"/>
      <c r="AD102" s="156"/>
      <c r="AE102" s="156"/>
      <c r="AF102" s="156"/>
      <c r="AG102" s="156"/>
      <c r="AR102" s="3"/>
      <c r="AS102" s="3"/>
      <c r="AT102" s="3"/>
      <c r="AU102" s="3"/>
      <c r="BL102" s="58"/>
      <c r="BM102" s="58"/>
      <c r="BN102" s="29"/>
      <c r="BO102" s="65"/>
      <c r="BP102" s="128"/>
      <c r="BT102" s="65"/>
      <c r="BU102" s="58"/>
    </row>
    <row r="103" spans="3:73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29"/>
      <c r="R103" s="1"/>
      <c r="S103" s="1"/>
      <c r="T103" s="1"/>
      <c r="U103" s="1"/>
      <c r="V103" s="1"/>
      <c r="W103" s="1"/>
      <c r="X103" s="58"/>
      <c r="Y103" s="29"/>
      <c r="Z103" s="29"/>
      <c r="AA103" s="29"/>
      <c r="AB103" s="29"/>
      <c r="AC103" s="153"/>
      <c r="AD103" s="156"/>
      <c r="AE103" s="156"/>
      <c r="AF103" s="156"/>
      <c r="AG103" s="156"/>
      <c r="AR103" s="3"/>
      <c r="AS103" s="3"/>
      <c r="AT103" s="3"/>
      <c r="AU103" s="3"/>
      <c r="BL103" s="58"/>
      <c r="BM103" s="58"/>
      <c r="BN103" s="29"/>
      <c r="BO103" s="65"/>
      <c r="BP103" s="128"/>
      <c r="BT103" s="65"/>
      <c r="BU103" s="58"/>
    </row>
    <row r="104" spans="3:73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29"/>
      <c r="R104" s="1"/>
      <c r="S104" s="1"/>
      <c r="T104" s="1"/>
      <c r="U104" s="1"/>
      <c r="V104" s="1"/>
      <c r="W104" s="1"/>
      <c r="X104" s="58"/>
      <c r="Y104" s="29"/>
      <c r="Z104" s="29"/>
      <c r="AA104" s="29"/>
      <c r="AB104" s="29"/>
      <c r="AC104" s="153"/>
      <c r="AD104" s="156"/>
      <c r="AE104" s="156"/>
      <c r="AF104" s="156"/>
      <c r="AG104" s="156"/>
      <c r="AR104" s="3"/>
      <c r="AS104" s="3"/>
      <c r="AT104" s="3"/>
      <c r="AU104" s="3"/>
      <c r="BL104" s="58"/>
      <c r="BM104" s="58"/>
      <c r="BN104" s="29"/>
      <c r="BO104" s="65"/>
      <c r="BP104" s="128"/>
      <c r="BT104" s="65"/>
      <c r="BU104" s="58"/>
    </row>
    <row r="105" spans="3:73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29"/>
      <c r="R105" s="1"/>
      <c r="S105" s="1"/>
      <c r="T105" s="1"/>
      <c r="U105" s="1"/>
      <c r="V105" s="1"/>
      <c r="W105" s="1"/>
      <c r="X105" s="58"/>
      <c r="Y105" s="29"/>
      <c r="Z105" s="29"/>
      <c r="AA105" s="29"/>
      <c r="AB105" s="29"/>
      <c r="AC105" s="153"/>
      <c r="AD105" s="156"/>
      <c r="AE105" s="156"/>
      <c r="AF105" s="156"/>
      <c r="AG105" s="156"/>
      <c r="AR105" s="3"/>
      <c r="AS105" s="3"/>
      <c r="AT105" s="3"/>
      <c r="AU105" s="3"/>
      <c r="BL105" s="58"/>
      <c r="BM105" s="58"/>
      <c r="BN105" s="29"/>
      <c r="BO105" s="65"/>
      <c r="BP105" s="128"/>
      <c r="BT105" s="65"/>
      <c r="BU105" s="58"/>
    </row>
    <row r="106" spans="3:73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29"/>
      <c r="R106" s="1"/>
      <c r="S106" s="1"/>
      <c r="T106" s="1"/>
      <c r="U106" s="1"/>
      <c r="V106" s="1"/>
      <c r="W106" s="1"/>
      <c r="X106" s="58"/>
      <c r="Y106" s="29"/>
      <c r="Z106" s="29"/>
      <c r="AA106" s="29"/>
      <c r="AB106" s="29"/>
      <c r="AC106" s="153"/>
      <c r="AD106" s="156"/>
      <c r="AE106" s="156"/>
      <c r="AF106" s="156"/>
      <c r="AG106" s="156"/>
      <c r="AR106" s="3"/>
      <c r="AS106" s="3"/>
      <c r="AT106" s="3"/>
      <c r="AU106" s="3"/>
      <c r="BL106" s="58"/>
      <c r="BM106" s="58"/>
      <c r="BN106" s="29"/>
      <c r="BO106" s="65"/>
      <c r="BP106" s="128"/>
      <c r="BT106" s="65"/>
      <c r="BU106" s="58"/>
    </row>
    <row r="107" spans="3:73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29"/>
      <c r="R107" s="1"/>
      <c r="S107" s="1"/>
      <c r="T107" s="1"/>
      <c r="U107" s="1"/>
      <c r="V107" s="1"/>
      <c r="W107" s="1"/>
      <c r="X107" s="58"/>
      <c r="Y107" s="29"/>
      <c r="Z107" s="29"/>
      <c r="AA107" s="29"/>
      <c r="AB107" s="29"/>
      <c r="AC107" s="153"/>
      <c r="AD107" s="156"/>
      <c r="AE107" s="156"/>
      <c r="AF107" s="156"/>
      <c r="AG107" s="156"/>
      <c r="AR107" s="3"/>
      <c r="AS107" s="3"/>
      <c r="AT107" s="3"/>
      <c r="AU107" s="3"/>
      <c r="BL107" s="58"/>
      <c r="BM107" s="58"/>
      <c r="BN107" s="29"/>
      <c r="BO107" s="65"/>
      <c r="BP107" s="128"/>
      <c r="BT107" s="65"/>
      <c r="BU107" s="58"/>
    </row>
    <row r="108" spans="3:73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29"/>
      <c r="R108" s="1"/>
      <c r="S108" s="1"/>
      <c r="T108" s="1"/>
      <c r="U108" s="1"/>
      <c r="V108" s="1"/>
      <c r="W108" s="1"/>
      <c r="X108" s="58"/>
      <c r="Y108" s="29"/>
      <c r="Z108" s="29"/>
      <c r="AA108" s="29"/>
      <c r="AB108" s="29"/>
      <c r="AC108" s="153"/>
      <c r="AD108" s="156"/>
      <c r="AE108" s="156"/>
      <c r="AF108" s="156"/>
      <c r="AG108" s="156"/>
      <c r="AR108" s="3"/>
      <c r="AS108" s="3"/>
      <c r="AT108" s="3"/>
      <c r="AU108" s="3"/>
      <c r="BL108" s="58"/>
      <c r="BM108" s="58"/>
      <c r="BN108" s="29"/>
      <c r="BO108" s="65"/>
      <c r="BP108" s="128"/>
      <c r="BT108" s="65"/>
      <c r="BU108" s="58"/>
    </row>
    <row r="109" spans="3:73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29"/>
      <c r="R109" s="1"/>
      <c r="S109" s="1"/>
      <c r="T109" s="1"/>
      <c r="U109" s="1"/>
      <c r="V109" s="1"/>
      <c r="W109" s="1"/>
      <c r="X109" s="58"/>
      <c r="Y109" s="29"/>
      <c r="Z109" s="29"/>
      <c r="AA109" s="29"/>
      <c r="AB109" s="29"/>
      <c r="AC109" s="153"/>
      <c r="AD109" s="156"/>
      <c r="AE109" s="156"/>
      <c r="AF109" s="156"/>
      <c r="AG109" s="156"/>
      <c r="AR109" s="3"/>
      <c r="AS109" s="3"/>
      <c r="AT109" s="3"/>
      <c r="AU109" s="3"/>
      <c r="BL109" s="58"/>
      <c r="BM109" s="58"/>
      <c r="BN109" s="29"/>
      <c r="BO109" s="65"/>
      <c r="BP109" s="128"/>
      <c r="BT109" s="65"/>
      <c r="BU109" s="58"/>
    </row>
    <row r="110" spans="3:73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29"/>
      <c r="R110" s="1"/>
      <c r="S110" s="1"/>
      <c r="T110" s="1"/>
      <c r="U110" s="1"/>
      <c r="V110" s="1"/>
      <c r="W110" s="1"/>
      <c r="X110" s="58"/>
      <c r="Y110" s="29"/>
      <c r="Z110" s="29"/>
      <c r="AA110" s="29"/>
      <c r="AB110" s="29"/>
      <c r="AC110" s="153"/>
      <c r="AD110" s="156"/>
      <c r="AE110" s="156"/>
      <c r="AF110" s="156"/>
      <c r="AG110" s="156"/>
      <c r="AR110" s="3"/>
      <c r="AS110" s="3"/>
      <c r="AT110" s="3"/>
      <c r="AU110" s="3"/>
      <c r="BL110" s="58"/>
      <c r="BM110" s="58"/>
      <c r="BN110" s="29"/>
      <c r="BO110" s="65"/>
      <c r="BP110" s="128"/>
      <c r="BT110" s="65"/>
      <c r="BU110" s="58"/>
    </row>
    <row r="111" spans="3:73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29"/>
      <c r="R111" s="1"/>
      <c r="S111" s="1"/>
      <c r="T111" s="1"/>
      <c r="U111" s="1"/>
      <c r="V111" s="1"/>
      <c r="W111" s="1"/>
      <c r="X111" s="58"/>
      <c r="Y111" s="29"/>
      <c r="Z111" s="29"/>
      <c r="AA111" s="29"/>
      <c r="AB111" s="29"/>
      <c r="AC111" s="153"/>
      <c r="AD111" s="156"/>
      <c r="AE111" s="156"/>
      <c r="AF111" s="156"/>
      <c r="AG111" s="156"/>
      <c r="AR111" s="3"/>
      <c r="AS111" s="3"/>
      <c r="AT111" s="3"/>
      <c r="AU111" s="3"/>
      <c r="BL111" s="58"/>
      <c r="BM111" s="58"/>
      <c r="BN111" s="29"/>
      <c r="BO111" s="65"/>
      <c r="BP111" s="128"/>
      <c r="BT111" s="65"/>
      <c r="BU111" s="58"/>
    </row>
    <row r="112" spans="3:73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29"/>
      <c r="R112" s="1"/>
      <c r="S112" s="1"/>
      <c r="T112" s="1"/>
      <c r="U112" s="1"/>
      <c r="V112" s="1"/>
      <c r="W112" s="1"/>
      <c r="X112" s="58"/>
      <c r="Y112" s="29"/>
      <c r="Z112" s="29"/>
      <c r="AA112" s="29"/>
      <c r="AB112" s="29"/>
      <c r="AC112" s="153"/>
      <c r="AD112" s="156"/>
      <c r="AE112" s="156"/>
      <c r="AF112" s="156"/>
      <c r="AG112" s="156"/>
      <c r="AR112" s="3"/>
      <c r="AS112" s="3"/>
      <c r="AT112" s="3"/>
      <c r="AU112" s="3"/>
      <c r="BL112" s="58"/>
      <c r="BM112" s="58"/>
      <c r="BN112" s="29"/>
      <c r="BO112" s="65"/>
      <c r="BP112" s="128"/>
      <c r="BT112" s="65"/>
      <c r="BU112" s="58"/>
    </row>
    <row r="113" spans="3:73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29"/>
      <c r="R113" s="1"/>
      <c r="S113" s="1"/>
      <c r="T113" s="1"/>
      <c r="U113" s="1"/>
      <c r="V113" s="1"/>
      <c r="W113" s="1"/>
      <c r="X113" s="58"/>
      <c r="Y113" s="29"/>
      <c r="Z113" s="29"/>
      <c r="AA113" s="29"/>
      <c r="AB113" s="29"/>
      <c r="AC113" s="153"/>
      <c r="AD113" s="156"/>
      <c r="AE113" s="156"/>
      <c r="AF113" s="156"/>
      <c r="AG113" s="156"/>
      <c r="AR113" s="3"/>
      <c r="AS113" s="3"/>
      <c r="AT113" s="3"/>
      <c r="AU113" s="3"/>
      <c r="BL113" s="58"/>
      <c r="BM113" s="58"/>
      <c r="BN113" s="29"/>
      <c r="BO113" s="65"/>
      <c r="BP113" s="128"/>
      <c r="BT113" s="65"/>
      <c r="BU113" s="58"/>
    </row>
    <row r="114" spans="3:73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29"/>
      <c r="R114" s="1"/>
      <c r="S114" s="1"/>
      <c r="T114" s="1"/>
      <c r="U114" s="1"/>
      <c r="V114" s="1"/>
      <c r="W114" s="1"/>
      <c r="X114" s="58"/>
      <c r="Y114" s="29"/>
      <c r="Z114" s="29"/>
      <c r="AA114" s="29"/>
      <c r="AB114" s="29"/>
      <c r="AC114" s="153"/>
      <c r="AD114" s="156"/>
      <c r="AE114" s="156"/>
      <c r="AF114" s="156"/>
      <c r="AG114" s="156"/>
      <c r="AR114" s="3"/>
      <c r="AS114" s="3"/>
      <c r="AT114" s="3"/>
      <c r="AU114" s="3"/>
      <c r="BL114" s="58"/>
      <c r="BM114" s="58"/>
      <c r="BN114" s="29"/>
      <c r="BO114" s="65"/>
      <c r="BP114" s="128"/>
      <c r="BT114" s="65"/>
      <c r="BU114" s="58"/>
    </row>
    <row r="115" spans="3:73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29"/>
      <c r="R115" s="1"/>
      <c r="S115" s="1"/>
      <c r="T115" s="1"/>
      <c r="U115" s="1"/>
      <c r="V115" s="1"/>
      <c r="W115" s="1"/>
      <c r="X115" s="58"/>
      <c r="Y115" s="29"/>
      <c r="Z115" s="29"/>
      <c r="AA115" s="29"/>
      <c r="AB115" s="29"/>
      <c r="AC115" s="153"/>
      <c r="AD115" s="156"/>
      <c r="AE115" s="156"/>
      <c r="AF115" s="156"/>
      <c r="AG115" s="156"/>
      <c r="AR115" s="3"/>
      <c r="AS115" s="3"/>
      <c r="AT115" s="3"/>
      <c r="AU115" s="3"/>
      <c r="BL115" s="58"/>
      <c r="BM115" s="58"/>
      <c r="BN115" s="29"/>
      <c r="BO115" s="65"/>
      <c r="BP115" s="128"/>
      <c r="BT115" s="65"/>
      <c r="BU115" s="58"/>
    </row>
    <row r="116" spans="3:73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29"/>
      <c r="R116" s="1"/>
      <c r="S116" s="1"/>
      <c r="T116" s="1"/>
      <c r="U116" s="1"/>
      <c r="V116" s="1"/>
      <c r="W116" s="1"/>
      <c r="X116" s="58"/>
      <c r="Y116" s="29"/>
      <c r="Z116" s="29"/>
      <c r="AA116" s="29"/>
      <c r="AB116" s="29"/>
      <c r="AC116" s="153"/>
      <c r="AD116" s="156"/>
      <c r="AE116" s="156"/>
      <c r="AF116" s="156"/>
      <c r="AG116" s="156"/>
      <c r="AR116" s="3"/>
      <c r="AS116" s="3"/>
      <c r="AT116" s="3"/>
      <c r="AU116" s="3"/>
      <c r="BL116" s="58"/>
      <c r="BM116" s="58"/>
      <c r="BN116" s="29"/>
      <c r="BO116" s="65"/>
      <c r="BP116" s="128"/>
      <c r="BT116" s="65"/>
      <c r="BU116" s="58"/>
    </row>
    <row r="117" spans="3:73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29"/>
      <c r="R117" s="1"/>
      <c r="S117" s="1"/>
      <c r="T117" s="1"/>
      <c r="U117" s="1"/>
      <c r="V117" s="1"/>
      <c r="W117" s="1"/>
      <c r="X117" s="58"/>
      <c r="Y117" s="29"/>
      <c r="Z117" s="29"/>
      <c r="AA117" s="29"/>
      <c r="AB117" s="29"/>
      <c r="AC117" s="153"/>
      <c r="AD117" s="156"/>
      <c r="AE117" s="156"/>
      <c r="AF117" s="156"/>
      <c r="AG117" s="156"/>
      <c r="AR117" s="3"/>
      <c r="AS117" s="3"/>
      <c r="AT117" s="3"/>
      <c r="AU117" s="3"/>
      <c r="BL117" s="58"/>
      <c r="BM117" s="58"/>
      <c r="BN117" s="29"/>
      <c r="BO117" s="65"/>
      <c r="BP117" s="128"/>
      <c r="BT117" s="65"/>
      <c r="BU117" s="58"/>
    </row>
    <row r="118" spans="3:73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29"/>
      <c r="R118" s="1"/>
      <c r="S118" s="1"/>
      <c r="T118" s="1"/>
      <c r="U118" s="1"/>
      <c r="V118" s="1"/>
      <c r="W118" s="1"/>
      <c r="X118" s="58"/>
      <c r="Y118" s="29"/>
      <c r="Z118" s="29"/>
      <c r="AA118" s="29"/>
      <c r="AB118" s="29"/>
      <c r="AC118" s="153"/>
      <c r="AD118" s="156"/>
      <c r="AE118" s="156"/>
      <c r="AF118" s="156"/>
      <c r="AG118" s="156"/>
      <c r="AR118" s="3"/>
      <c r="AS118" s="3"/>
      <c r="AT118" s="3"/>
      <c r="AU118" s="3"/>
      <c r="BL118" s="58"/>
      <c r="BM118" s="58"/>
      <c r="BN118" s="29"/>
      <c r="BO118" s="65"/>
      <c r="BP118" s="128"/>
      <c r="BT118" s="65"/>
      <c r="BU118" s="58"/>
    </row>
    <row r="119" spans="3:73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29"/>
      <c r="R119" s="1"/>
      <c r="S119" s="1"/>
      <c r="T119" s="1"/>
      <c r="U119" s="1"/>
      <c r="V119" s="1"/>
      <c r="W119" s="1"/>
      <c r="X119" s="58"/>
      <c r="Y119" s="29"/>
      <c r="Z119" s="29"/>
      <c r="AA119" s="29"/>
      <c r="AB119" s="29"/>
      <c r="AC119" s="153"/>
      <c r="AD119" s="156"/>
      <c r="AE119" s="156"/>
      <c r="AF119" s="156"/>
      <c r="AG119" s="156"/>
      <c r="AR119" s="3"/>
      <c r="AS119" s="3"/>
      <c r="AT119" s="3"/>
      <c r="AU119" s="3"/>
      <c r="BL119" s="58"/>
      <c r="BM119" s="58"/>
      <c r="BN119" s="29"/>
      <c r="BO119" s="65"/>
      <c r="BP119" s="128"/>
      <c r="BT119" s="65"/>
      <c r="BU119" s="58"/>
    </row>
    <row r="120" spans="3:73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29"/>
      <c r="R120" s="1"/>
      <c r="S120" s="1"/>
      <c r="T120" s="1"/>
      <c r="U120" s="1"/>
      <c r="V120" s="1"/>
      <c r="W120" s="1"/>
      <c r="X120" s="58"/>
      <c r="Y120" s="29"/>
      <c r="Z120" s="29"/>
      <c r="AA120" s="29"/>
      <c r="AB120" s="29"/>
      <c r="AC120" s="153"/>
      <c r="AD120" s="156"/>
      <c r="AE120" s="156"/>
      <c r="AF120" s="156"/>
      <c r="AG120" s="156"/>
      <c r="AR120" s="3"/>
      <c r="AS120" s="3"/>
      <c r="AT120" s="3"/>
      <c r="AU120" s="3"/>
      <c r="BL120" s="58"/>
      <c r="BM120" s="58"/>
      <c r="BN120" s="29"/>
      <c r="BO120" s="65"/>
      <c r="BP120" s="128"/>
      <c r="BT120" s="65"/>
      <c r="BU120" s="58"/>
    </row>
    <row r="121" spans="3:73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29"/>
      <c r="R121" s="1"/>
      <c r="S121" s="1"/>
      <c r="T121" s="1"/>
      <c r="U121" s="1"/>
      <c r="V121" s="1"/>
      <c r="W121" s="1"/>
      <c r="X121" s="58"/>
      <c r="Y121" s="29"/>
      <c r="Z121" s="29"/>
      <c r="AA121" s="29"/>
      <c r="AB121" s="29"/>
      <c r="AC121" s="153"/>
      <c r="AD121" s="156"/>
      <c r="AE121" s="156"/>
      <c r="AF121" s="156"/>
      <c r="AG121" s="156"/>
      <c r="AR121" s="3"/>
      <c r="AS121" s="3"/>
      <c r="AT121" s="3"/>
      <c r="AU121" s="3"/>
      <c r="BL121" s="58"/>
      <c r="BM121" s="58"/>
      <c r="BN121" s="29"/>
      <c r="BO121" s="65"/>
      <c r="BP121" s="128"/>
      <c r="BT121" s="65"/>
      <c r="BU121" s="58"/>
    </row>
    <row r="122" spans="3:73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29"/>
      <c r="R122" s="1"/>
      <c r="S122" s="1"/>
      <c r="T122" s="1"/>
      <c r="U122" s="1"/>
      <c r="V122" s="1"/>
      <c r="W122" s="1"/>
      <c r="X122" s="58"/>
      <c r="Y122" s="29"/>
      <c r="Z122" s="29"/>
      <c r="AA122" s="29"/>
      <c r="AB122" s="29"/>
      <c r="AC122" s="153"/>
      <c r="AD122" s="156"/>
      <c r="AE122" s="156"/>
      <c r="AF122" s="156"/>
      <c r="AG122" s="156"/>
      <c r="AR122" s="3"/>
      <c r="AS122" s="3"/>
      <c r="AT122" s="3"/>
      <c r="AU122" s="3"/>
      <c r="BL122" s="58"/>
      <c r="BM122" s="58"/>
      <c r="BN122" s="29"/>
      <c r="BO122" s="65"/>
      <c r="BP122" s="128"/>
      <c r="BT122" s="65"/>
      <c r="BU122" s="58"/>
    </row>
    <row r="123" spans="3:7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29"/>
      <c r="R123" s="1"/>
      <c r="S123" s="1"/>
      <c r="T123" s="1"/>
      <c r="U123" s="1"/>
      <c r="V123" s="1"/>
      <c r="W123" s="1"/>
      <c r="X123" s="58"/>
      <c r="Y123" s="29"/>
      <c r="Z123" s="29"/>
      <c r="AA123" s="29"/>
      <c r="AB123" s="29"/>
      <c r="AC123" s="153"/>
      <c r="AD123" s="156"/>
      <c r="AE123" s="156"/>
      <c r="AF123" s="156"/>
      <c r="AG123" s="156"/>
      <c r="AR123" s="3"/>
      <c r="AS123" s="3"/>
      <c r="AT123" s="3"/>
      <c r="AU123" s="3"/>
      <c r="BL123" s="58"/>
      <c r="BM123" s="58"/>
      <c r="BN123" s="29"/>
      <c r="BO123" s="65"/>
      <c r="BP123" s="128"/>
      <c r="BT123" s="65"/>
      <c r="BU123" s="58"/>
    </row>
    <row r="124" spans="3:73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29"/>
      <c r="R124" s="1"/>
      <c r="S124" s="1"/>
      <c r="T124" s="1"/>
      <c r="U124" s="1"/>
      <c r="V124" s="1"/>
      <c r="W124" s="1"/>
      <c r="X124" s="58"/>
      <c r="Y124" s="29"/>
      <c r="Z124" s="29"/>
      <c r="AA124" s="29"/>
      <c r="AB124" s="29"/>
      <c r="AC124" s="153"/>
      <c r="AD124" s="156"/>
      <c r="AE124" s="156"/>
      <c r="AF124" s="156"/>
      <c r="AG124" s="156"/>
      <c r="AR124" s="3"/>
      <c r="AS124" s="3"/>
      <c r="AT124" s="3"/>
      <c r="AU124" s="3"/>
      <c r="BL124" s="58"/>
      <c r="BM124" s="58"/>
      <c r="BN124" s="29"/>
      <c r="BO124" s="65"/>
      <c r="BP124" s="128"/>
      <c r="BT124" s="65"/>
      <c r="BU124" s="58"/>
    </row>
    <row r="125" spans="3:73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29"/>
      <c r="R125" s="1"/>
      <c r="S125" s="1"/>
      <c r="T125" s="1"/>
      <c r="U125" s="1"/>
      <c r="V125" s="1"/>
      <c r="W125" s="1"/>
      <c r="X125" s="58"/>
      <c r="Y125" s="29"/>
      <c r="Z125" s="29"/>
      <c r="AA125" s="29"/>
      <c r="AB125" s="29"/>
      <c r="AC125" s="153"/>
      <c r="AD125" s="156"/>
      <c r="AE125" s="156"/>
      <c r="AF125" s="156"/>
      <c r="AG125" s="156"/>
      <c r="AR125" s="3"/>
      <c r="AS125" s="3"/>
      <c r="AT125" s="3"/>
      <c r="AU125" s="3"/>
      <c r="BL125" s="58"/>
      <c r="BM125" s="58"/>
      <c r="BN125" s="29"/>
      <c r="BO125" s="65"/>
      <c r="BP125" s="128"/>
      <c r="BT125" s="65"/>
      <c r="BU125" s="58"/>
    </row>
    <row r="126" spans="3:73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29"/>
      <c r="R126" s="1"/>
      <c r="S126" s="1"/>
      <c r="T126" s="1"/>
      <c r="U126" s="1"/>
      <c r="V126" s="1"/>
      <c r="W126" s="1"/>
      <c r="X126" s="58"/>
      <c r="Y126" s="29"/>
      <c r="Z126" s="29"/>
      <c r="AA126" s="29"/>
      <c r="AB126" s="29"/>
      <c r="AC126" s="153"/>
      <c r="AD126" s="156"/>
      <c r="AE126" s="156"/>
      <c r="AF126" s="156"/>
      <c r="AG126" s="156"/>
      <c r="AR126" s="3"/>
      <c r="AS126" s="3"/>
      <c r="AT126" s="3"/>
      <c r="AU126" s="3"/>
      <c r="BL126" s="58"/>
      <c r="BM126" s="58"/>
      <c r="BN126" s="29"/>
      <c r="BO126" s="65"/>
      <c r="BP126" s="128"/>
      <c r="BT126" s="65"/>
      <c r="BU126" s="58"/>
    </row>
    <row r="127" spans="3:73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29"/>
      <c r="R127" s="1"/>
      <c r="S127" s="1"/>
      <c r="T127" s="1"/>
      <c r="U127" s="1"/>
      <c r="V127" s="1"/>
      <c r="W127" s="1"/>
      <c r="X127" s="58"/>
      <c r="Y127" s="29"/>
      <c r="Z127" s="29"/>
      <c r="AA127" s="29"/>
      <c r="AB127" s="29"/>
      <c r="AC127" s="153"/>
      <c r="AD127" s="156"/>
      <c r="AE127" s="156"/>
      <c r="AF127" s="156"/>
      <c r="AG127" s="156"/>
      <c r="AR127" s="3"/>
      <c r="AS127" s="3"/>
      <c r="AT127" s="3"/>
      <c r="AU127" s="3"/>
      <c r="BL127" s="58"/>
      <c r="BM127" s="58"/>
      <c r="BN127" s="29"/>
      <c r="BO127" s="65"/>
      <c r="BP127" s="128"/>
      <c r="BT127" s="65"/>
      <c r="BU127" s="58"/>
    </row>
    <row r="128" spans="3:73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29"/>
      <c r="R128" s="1"/>
      <c r="S128" s="1"/>
      <c r="T128" s="1"/>
      <c r="U128" s="1"/>
      <c r="V128" s="1"/>
      <c r="W128" s="1"/>
      <c r="X128" s="58"/>
      <c r="Y128" s="29"/>
      <c r="Z128" s="29"/>
      <c r="AA128" s="29"/>
      <c r="AB128" s="29"/>
      <c r="AC128" s="153"/>
      <c r="AD128" s="156"/>
      <c r="AE128" s="156"/>
      <c r="AF128" s="156"/>
      <c r="AG128" s="156"/>
      <c r="AR128" s="3"/>
      <c r="AS128" s="3"/>
      <c r="AT128" s="3"/>
      <c r="AU128" s="3"/>
      <c r="BL128" s="58"/>
      <c r="BM128" s="58"/>
      <c r="BN128" s="29"/>
      <c r="BO128" s="65"/>
      <c r="BP128" s="128"/>
      <c r="BT128" s="65"/>
      <c r="BU128" s="58"/>
    </row>
    <row r="129" spans="3:73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29"/>
      <c r="R129" s="1"/>
      <c r="S129" s="1"/>
      <c r="T129" s="1"/>
      <c r="U129" s="1"/>
      <c r="V129" s="1"/>
      <c r="W129" s="1"/>
      <c r="X129" s="58"/>
      <c r="Y129" s="29"/>
      <c r="Z129" s="29"/>
      <c r="AA129" s="29"/>
      <c r="AB129" s="29"/>
      <c r="AC129" s="153"/>
      <c r="AD129" s="156"/>
      <c r="AE129" s="156"/>
      <c r="AF129" s="156"/>
      <c r="AG129" s="156"/>
      <c r="AR129" s="3"/>
      <c r="AS129" s="3"/>
      <c r="AT129" s="3"/>
      <c r="AU129" s="3"/>
      <c r="BL129" s="58"/>
      <c r="BM129" s="58"/>
      <c r="BN129" s="29"/>
      <c r="BO129" s="65"/>
      <c r="BP129" s="128"/>
      <c r="BT129" s="65"/>
      <c r="BU129" s="58"/>
    </row>
    <row r="130" spans="3:73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29"/>
      <c r="R130" s="1"/>
      <c r="S130" s="1"/>
      <c r="T130" s="1"/>
      <c r="U130" s="1"/>
      <c r="V130" s="1"/>
      <c r="W130" s="1"/>
      <c r="X130" s="58"/>
      <c r="Y130" s="29"/>
      <c r="Z130" s="29"/>
      <c r="AA130" s="29"/>
      <c r="AB130" s="29"/>
      <c r="AC130" s="153"/>
      <c r="AD130" s="156"/>
      <c r="AE130" s="156"/>
      <c r="AF130" s="156"/>
      <c r="AG130" s="156"/>
      <c r="AR130" s="3"/>
      <c r="AS130" s="3"/>
      <c r="AT130" s="3"/>
      <c r="AU130" s="3"/>
      <c r="BL130" s="58"/>
      <c r="BM130" s="58"/>
      <c r="BN130" s="29"/>
      <c r="BO130" s="65"/>
      <c r="BP130" s="128"/>
      <c r="BT130" s="65"/>
      <c r="BU130" s="58"/>
    </row>
    <row r="131" spans="3:73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29"/>
      <c r="R131" s="1"/>
      <c r="S131" s="1"/>
      <c r="T131" s="1"/>
      <c r="U131" s="1"/>
      <c r="V131" s="1"/>
      <c r="W131" s="1"/>
      <c r="X131" s="58"/>
      <c r="Y131" s="29"/>
      <c r="Z131" s="29"/>
      <c r="AA131" s="29"/>
      <c r="AB131" s="29"/>
      <c r="AC131" s="153"/>
      <c r="AD131" s="156"/>
      <c r="AE131" s="156"/>
      <c r="AF131" s="156"/>
      <c r="AG131" s="156"/>
      <c r="AR131" s="3"/>
      <c r="AS131" s="3"/>
      <c r="AT131" s="3"/>
      <c r="AU131" s="3"/>
      <c r="BL131" s="58"/>
      <c r="BM131" s="58"/>
      <c r="BN131" s="29"/>
      <c r="BO131" s="65"/>
      <c r="BP131" s="128"/>
      <c r="BT131" s="65"/>
      <c r="BU131" s="58"/>
    </row>
    <row r="132" spans="3:73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29"/>
      <c r="R132" s="1"/>
      <c r="S132" s="1"/>
      <c r="T132" s="1"/>
      <c r="U132" s="1"/>
      <c r="V132" s="1"/>
      <c r="W132" s="1"/>
      <c r="X132" s="58"/>
      <c r="Y132" s="29"/>
      <c r="Z132" s="29"/>
      <c r="AA132" s="29"/>
      <c r="AB132" s="29"/>
      <c r="AC132" s="153"/>
      <c r="AD132" s="156"/>
      <c r="AE132" s="156"/>
      <c r="AF132" s="156"/>
      <c r="AG132" s="156"/>
      <c r="AR132" s="3"/>
      <c r="AS132" s="3"/>
      <c r="AT132" s="3"/>
      <c r="AU132" s="3"/>
      <c r="BL132" s="58"/>
      <c r="BM132" s="58"/>
      <c r="BN132" s="29"/>
      <c r="BO132" s="65"/>
      <c r="BP132" s="128"/>
      <c r="BT132" s="65"/>
      <c r="BU132" s="58"/>
    </row>
    <row r="133" spans="3:73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29"/>
      <c r="R133" s="1"/>
      <c r="S133" s="1"/>
      <c r="T133" s="1"/>
      <c r="U133" s="1"/>
      <c r="V133" s="1"/>
      <c r="W133" s="1"/>
      <c r="X133" s="58"/>
      <c r="Y133" s="29"/>
      <c r="Z133" s="29"/>
      <c r="AA133" s="29"/>
      <c r="AB133" s="29"/>
      <c r="AC133" s="153"/>
      <c r="AD133" s="156"/>
      <c r="AE133" s="156"/>
      <c r="AF133" s="156"/>
      <c r="AG133" s="156"/>
      <c r="AR133" s="3"/>
      <c r="AS133" s="3"/>
      <c r="AT133" s="3"/>
      <c r="AU133" s="3"/>
      <c r="BL133" s="58"/>
      <c r="BM133" s="58"/>
      <c r="BN133" s="29"/>
      <c r="BO133" s="65"/>
      <c r="BP133" s="128"/>
      <c r="BT133" s="65"/>
      <c r="BU133" s="58"/>
    </row>
    <row r="134" spans="3:73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29"/>
      <c r="R134" s="1"/>
      <c r="S134" s="1"/>
      <c r="T134" s="1"/>
      <c r="U134" s="1"/>
      <c r="V134" s="1"/>
      <c r="W134" s="1"/>
      <c r="X134" s="58"/>
      <c r="Y134" s="29"/>
      <c r="Z134" s="29"/>
      <c r="AA134" s="29"/>
      <c r="AB134" s="29"/>
      <c r="AC134" s="153"/>
      <c r="AD134" s="156"/>
      <c r="AE134" s="156"/>
      <c r="AF134" s="156"/>
      <c r="AG134" s="156"/>
      <c r="AR134" s="3"/>
      <c r="AS134" s="3"/>
      <c r="AT134" s="3"/>
      <c r="AU134" s="3"/>
      <c r="BL134" s="58"/>
      <c r="BM134" s="58"/>
      <c r="BN134" s="29"/>
      <c r="BO134" s="65"/>
      <c r="BP134" s="128"/>
      <c r="BT134" s="65"/>
      <c r="BU134" s="58"/>
    </row>
    <row r="135" spans="3:73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29"/>
      <c r="R135" s="1"/>
      <c r="S135" s="1"/>
      <c r="T135" s="1"/>
      <c r="U135" s="1"/>
      <c r="V135" s="1"/>
      <c r="W135" s="1"/>
      <c r="X135" s="58"/>
      <c r="Y135" s="29"/>
      <c r="Z135" s="29"/>
      <c r="AA135" s="29"/>
      <c r="AB135" s="29"/>
      <c r="AC135" s="153"/>
      <c r="AD135" s="156"/>
      <c r="AE135" s="156"/>
      <c r="AF135" s="156"/>
      <c r="AG135" s="156"/>
      <c r="AR135" s="3"/>
      <c r="AS135" s="3"/>
      <c r="AT135" s="3"/>
      <c r="AU135" s="3"/>
      <c r="BL135" s="58"/>
      <c r="BM135" s="58"/>
      <c r="BN135" s="29"/>
      <c r="BO135" s="65"/>
      <c r="BP135" s="128"/>
      <c r="BT135" s="65"/>
      <c r="BU135" s="58"/>
    </row>
    <row r="136" spans="3:73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29"/>
      <c r="R136" s="1"/>
      <c r="S136" s="1"/>
      <c r="T136" s="1"/>
      <c r="U136" s="1"/>
      <c r="V136" s="1"/>
      <c r="W136" s="1"/>
      <c r="X136" s="58"/>
      <c r="Y136" s="29"/>
      <c r="Z136" s="29"/>
      <c r="AA136" s="29"/>
      <c r="AB136" s="29"/>
      <c r="AC136" s="153"/>
      <c r="AD136" s="156"/>
      <c r="AE136" s="156"/>
      <c r="AF136" s="156"/>
      <c r="AG136" s="156"/>
      <c r="AR136" s="3"/>
      <c r="AS136" s="3"/>
      <c r="AT136" s="3"/>
      <c r="AU136" s="3"/>
      <c r="BL136" s="58"/>
      <c r="BM136" s="58"/>
      <c r="BN136" s="29"/>
      <c r="BO136" s="65"/>
      <c r="BP136" s="128"/>
      <c r="BT136" s="65"/>
      <c r="BU136" s="58"/>
    </row>
    <row r="137" spans="3:73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29"/>
      <c r="R137" s="1"/>
      <c r="S137" s="1"/>
      <c r="T137" s="1"/>
      <c r="U137" s="1"/>
      <c r="V137" s="1"/>
      <c r="W137" s="1"/>
      <c r="X137" s="58"/>
      <c r="Y137" s="29"/>
      <c r="Z137" s="29"/>
      <c r="AA137" s="29"/>
      <c r="AB137" s="29"/>
      <c r="AC137" s="153"/>
      <c r="AD137" s="156"/>
      <c r="AE137" s="156"/>
      <c r="AF137" s="156"/>
      <c r="AG137" s="156"/>
      <c r="AR137" s="3"/>
      <c r="AS137" s="3"/>
      <c r="AT137" s="3"/>
      <c r="AU137" s="3"/>
      <c r="BL137" s="58"/>
      <c r="BM137" s="58"/>
      <c r="BN137" s="29"/>
      <c r="BO137" s="65"/>
      <c r="BP137" s="128"/>
      <c r="BT137" s="65"/>
      <c r="BU137" s="58"/>
    </row>
    <row r="138" spans="3:73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29"/>
      <c r="R138" s="1"/>
      <c r="S138" s="1"/>
      <c r="T138" s="1"/>
      <c r="U138" s="1"/>
      <c r="V138" s="1"/>
      <c r="W138" s="1"/>
      <c r="X138" s="58"/>
      <c r="Y138" s="29"/>
      <c r="Z138" s="29"/>
      <c r="AA138" s="29"/>
      <c r="AB138" s="29"/>
      <c r="AC138" s="153"/>
      <c r="AD138" s="156"/>
      <c r="AE138" s="156"/>
      <c r="AF138" s="156"/>
      <c r="AG138" s="156"/>
      <c r="AR138" s="3"/>
      <c r="AS138" s="3"/>
      <c r="AT138" s="3"/>
      <c r="AU138" s="3"/>
      <c r="BL138" s="58"/>
      <c r="BM138" s="58"/>
      <c r="BN138" s="29"/>
      <c r="BO138" s="65"/>
      <c r="BP138" s="128"/>
      <c r="BT138" s="65"/>
      <c r="BU138" s="58"/>
    </row>
    <row r="139" spans="3:73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29"/>
      <c r="R139" s="1"/>
      <c r="S139" s="1"/>
      <c r="T139" s="1"/>
      <c r="U139" s="1"/>
      <c r="V139" s="1"/>
      <c r="W139" s="1"/>
      <c r="X139" s="58"/>
      <c r="Y139" s="29"/>
      <c r="Z139" s="29"/>
      <c r="AA139" s="29"/>
      <c r="AB139" s="29"/>
      <c r="AC139" s="153"/>
      <c r="AD139" s="156"/>
      <c r="AE139" s="156"/>
      <c r="AF139" s="156"/>
      <c r="AG139" s="156"/>
      <c r="AR139" s="3"/>
      <c r="AS139" s="3"/>
      <c r="AT139" s="3"/>
      <c r="AU139" s="3"/>
      <c r="BL139" s="58"/>
      <c r="BM139" s="58"/>
      <c r="BN139" s="29"/>
      <c r="BO139" s="65"/>
      <c r="BP139" s="128"/>
      <c r="BT139" s="65"/>
      <c r="BU139" s="58"/>
    </row>
    <row r="140" spans="3:73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29"/>
      <c r="R140" s="1"/>
      <c r="S140" s="1"/>
      <c r="T140" s="1"/>
      <c r="U140" s="1"/>
      <c r="V140" s="1"/>
      <c r="W140" s="1"/>
      <c r="X140" s="58"/>
      <c r="Y140" s="29"/>
      <c r="Z140" s="29"/>
      <c r="AA140" s="29"/>
      <c r="AB140" s="29"/>
      <c r="AC140" s="153"/>
      <c r="AD140" s="156"/>
      <c r="AE140" s="156"/>
      <c r="AF140" s="156"/>
      <c r="AG140" s="156"/>
      <c r="AR140" s="3"/>
      <c r="AS140" s="3"/>
      <c r="AT140" s="3"/>
      <c r="AU140" s="3"/>
      <c r="BL140" s="58"/>
      <c r="BM140" s="58"/>
      <c r="BN140" s="29"/>
      <c r="BO140" s="65"/>
      <c r="BP140" s="128"/>
      <c r="BT140" s="65"/>
      <c r="BU140" s="58"/>
    </row>
    <row r="141" spans="3:73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29"/>
      <c r="R141" s="1"/>
      <c r="S141" s="1"/>
      <c r="T141" s="1"/>
      <c r="U141" s="1"/>
      <c r="V141" s="1"/>
      <c r="W141" s="1"/>
      <c r="X141" s="58"/>
      <c r="Y141" s="29"/>
      <c r="Z141" s="29"/>
      <c r="AA141" s="29"/>
      <c r="AB141" s="29"/>
      <c r="AC141" s="153"/>
      <c r="AD141" s="156"/>
      <c r="AE141" s="156"/>
      <c r="AF141" s="156"/>
      <c r="AG141" s="156"/>
      <c r="AR141" s="3"/>
      <c r="AS141" s="3"/>
      <c r="AT141" s="3"/>
      <c r="AU141" s="3"/>
      <c r="BL141" s="58"/>
      <c r="BM141" s="58"/>
      <c r="BN141" s="29"/>
      <c r="BO141" s="65"/>
      <c r="BP141" s="128"/>
      <c r="BT141" s="65"/>
      <c r="BU141" s="58"/>
    </row>
    <row r="142" spans="3:73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29"/>
      <c r="R142" s="1"/>
      <c r="S142" s="1"/>
      <c r="T142" s="1"/>
      <c r="U142" s="1"/>
      <c r="V142" s="1"/>
      <c r="W142" s="1"/>
      <c r="X142" s="58"/>
      <c r="Y142" s="29"/>
      <c r="Z142" s="29"/>
      <c r="AA142" s="29"/>
      <c r="AB142" s="29"/>
      <c r="AC142" s="153"/>
      <c r="AD142" s="156"/>
      <c r="AE142" s="156"/>
      <c r="AF142" s="156"/>
      <c r="AG142" s="156"/>
      <c r="AR142" s="3"/>
      <c r="AS142" s="3"/>
      <c r="AT142" s="3"/>
      <c r="AU142" s="3"/>
      <c r="BL142" s="58"/>
      <c r="BM142" s="58"/>
      <c r="BN142" s="29"/>
      <c r="BO142" s="65"/>
      <c r="BP142" s="128"/>
      <c r="BT142" s="65"/>
      <c r="BU142" s="58"/>
    </row>
    <row r="143" spans="3:73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29"/>
      <c r="R143" s="1"/>
      <c r="S143" s="1"/>
      <c r="T143" s="1"/>
      <c r="U143" s="1"/>
      <c r="V143" s="1"/>
      <c r="W143" s="1"/>
      <c r="X143" s="58"/>
      <c r="Y143" s="29"/>
      <c r="Z143" s="29"/>
      <c r="AA143" s="29"/>
      <c r="AB143" s="29"/>
      <c r="AC143" s="153"/>
      <c r="AD143" s="156"/>
      <c r="AE143" s="156"/>
      <c r="AF143" s="156"/>
      <c r="AG143" s="156"/>
      <c r="AR143" s="3"/>
      <c r="AS143" s="3"/>
      <c r="AT143" s="3"/>
      <c r="AU143" s="3"/>
      <c r="BL143" s="58"/>
      <c r="BM143" s="58"/>
      <c r="BN143" s="29"/>
      <c r="BO143" s="65"/>
      <c r="BP143" s="128"/>
      <c r="BT143" s="65"/>
      <c r="BU143" s="58"/>
    </row>
    <row r="144" spans="3:73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29"/>
      <c r="R144" s="1"/>
      <c r="S144" s="1"/>
      <c r="T144" s="1"/>
      <c r="U144" s="1"/>
      <c r="V144" s="1"/>
      <c r="W144" s="1"/>
      <c r="X144" s="58"/>
      <c r="Y144" s="29"/>
      <c r="Z144" s="29"/>
      <c r="AA144" s="29"/>
      <c r="AB144" s="29"/>
      <c r="AC144" s="153"/>
      <c r="AD144" s="156"/>
      <c r="AE144" s="156"/>
      <c r="AF144" s="156"/>
      <c r="AG144" s="156"/>
      <c r="AR144" s="3"/>
      <c r="AS144" s="3"/>
      <c r="AT144" s="3"/>
      <c r="AU144" s="3"/>
      <c r="BL144" s="58"/>
      <c r="BM144" s="58"/>
      <c r="BN144" s="29"/>
      <c r="BO144" s="65"/>
      <c r="BP144" s="128"/>
      <c r="BT144" s="65"/>
      <c r="BU144" s="58"/>
    </row>
    <row r="145" spans="3:73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29"/>
      <c r="R145" s="1"/>
      <c r="S145" s="1"/>
      <c r="T145" s="1"/>
      <c r="U145" s="1"/>
      <c r="V145" s="1"/>
      <c r="W145" s="1"/>
      <c r="X145" s="58"/>
      <c r="Y145" s="29"/>
      <c r="Z145" s="29"/>
      <c r="AA145" s="29"/>
      <c r="AB145" s="29"/>
      <c r="AC145" s="153"/>
      <c r="AD145" s="156"/>
      <c r="AE145" s="156"/>
      <c r="AF145" s="156"/>
      <c r="AG145" s="156"/>
      <c r="AR145" s="3"/>
      <c r="AS145" s="3"/>
      <c r="AT145" s="3"/>
      <c r="AU145" s="3"/>
      <c r="BL145" s="58"/>
      <c r="BM145" s="58"/>
      <c r="BN145" s="29"/>
      <c r="BO145" s="65"/>
      <c r="BP145" s="128"/>
      <c r="BT145" s="65"/>
      <c r="BU145" s="58"/>
    </row>
    <row r="146" spans="3:73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29"/>
      <c r="R146" s="1"/>
      <c r="S146" s="1"/>
      <c r="T146" s="1"/>
      <c r="U146" s="1"/>
      <c r="V146" s="1"/>
      <c r="W146" s="1"/>
      <c r="X146" s="58"/>
      <c r="Y146" s="29"/>
      <c r="Z146" s="29"/>
      <c r="AA146" s="29"/>
      <c r="AB146" s="29"/>
      <c r="AC146" s="153"/>
      <c r="AD146" s="156"/>
      <c r="AE146" s="156"/>
      <c r="AF146" s="156"/>
      <c r="AG146" s="156"/>
      <c r="AR146" s="3"/>
      <c r="AS146" s="3"/>
      <c r="AT146" s="3"/>
      <c r="AU146" s="3"/>
      <c r="BL146" s="58"/>
      <c r="BM146" s="58"/>
      <c r="BN146" s="29"/>
      <c r="BO146" s="65"/>
      <c r="BP146" s="128"/>
      <c r="BT146" s="65"/>
      <c r="BU146" s="58"/>
    </row>
    <row r="147" spans="3:73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29"/>
      <c r="R147" s="1"/>
      <c r="S147" s="1"/>
      <c r="T147" s="1"/>
      <c r="U147" s="1"/>
      <c r="V147" s="1"/>
      <c r="W147" s="1"/>
      <c r="X147" s="58"/>
      <c r="Y147" s="29"/>
      <c r="Z147" s="29"/>
      <c r="AA147" s="29"/>
      <c r="AB147" s="29"/>
      <c r="AC147" s="153"/>
      <c r="AD147" s="156"/>
      <c r="AE147" s="156"/>
      <c r="AF147" s="156"/>
      <c r="AG147" s="156"/>
      <c r="AR147" s="3"/>
      <c r="AS147" s="3"/>
      <c r="AT147" s="3"/>
      <c r="AU147" s="3"/>
      <c r="BL147" s="58"/>
      <c r="BM147" s="58"/>
      <c r="BN147" s="29"/>
      <c r="BO147" s="65"/>
      <c r="BP147" s="128"/>
      <c r="BT147" s="65"/>
      <c r="BU147" s="58"/>
    </row>
    <row r="148" spans="3:73">
      <c r="Y148" s="45"/>
      <c r="Z148" s="45"/>
      <c r="AR148" s="3"/>
      <c r="AS148" s="3"/>
      <c r="AT148" s="3"/>
      <c r="AU148" s="3"/>
      <c r="BL148" s="58"/>
      <c r="BM148" s="58"/>
      <c r="BN148" s="29"/>
      <c r="BO148" s="65"/>
      <c r="BP148" s="128"/>
      <c r="BT148" s="65"/>
      <c r="BU148" s="58"/>
    </row>
    <row r="149" spans="3:73">
      <c r="AR149" s="3"/>
      <c r="AS149" s="3"/>
      <c r="AT149" s="3"/>
      <c r="AU149" s="3"/>
      <c r="BL149" s="58"/>
      <c r="BM149" s="58"/>
      <c r="BN149" s="29"/>
      <c r="BO149" s="65"/>
      <c r="BP149" s="128"/>
      <c r="BT149" s="65"/>
      <c r="BU149" s="58"/>
    </row>
    <row r="150" spans="3:73">
      <c r="AR150" s="3"/>
      <c r="AS150" s="3"/>
      <c r="AT150" s="3"/>
      <c r="AU150" s="3"/>
      <c r="BL150" s="58"/>
      <c r="BM150" s="58"/>
      <c r="BN150" s="29"/>
      <c r="BO150" s="65"/>
      <c r="BP150" s="128"/>
      <c r="BT150" s="65"/>
      <c r="BU150" s="58"/>
    </row>
    <row r="151" spans="3:73">
      <c r="AR151" s="3"/>
      <c r="AS151" s="3"/>
      <c r="AT151" s="3"/>
      <c r="AU151" s="3"/>
      <c r="BL151" s="58"/>
      <c r="BM151" s="58"/>
      <c r="BN151" s="29"/>
      <c r="BO151" s="65"/>
      <c r="BP151" s="128"/>
      <c r="BT151" s="65"/>
      <c r="BU151" s="58"/>
    </row>
    <row r="152" spans="3:73">
      <c r="AR152" s="3"/>
      <c r="AS152" s="3"/>
      <c r="AT152" s="3"/>
      <c r="AU152" s="3"/>
      <c r="BL152" s="58"/>
      <c r="BM152" s="58"/>
      <c r="BN152" s="29"/>
      <c r="BO152" s="65"/>
      <c r="BP152" s="128"/>
      <c r="BT152" s="65"/>
      <c r="BU152" s="58"/>
    </row>
    <row r="153" spans="3:73">
      <c r="AR153" s="3"/>
      <c r="AS153" s="3"/>
      <c r="AT153" s="3"/>
      <c r="AU153" s="3"/>
      <c r="BL153" s="58"/>
      <c r="BM153" s="58"/>
      <c r="BN153" s="29"/>
      <c r="BO153" s="65"/>
      <c r="BP153" s="128"/>
      <c r="BT153" s="65"/>
      <c r="BU153" s="58"/>
    </row>
    <row r="154" spans="3:73">
      <c r="AR154" s="3"/>
      <c r="AS154" s="3"/>
      <c r="AT154" s="3"/>
      <c r="AU154" s="3"/>
      <c r="BL154" s="58"/>
      <c r="BM154" s="58"/>
      <c r="BN154" s="29"/>
      <c r="BO154" s="65"/>
      <c r="BP154" s="128"/>
      <c r="BT154" s="65"/>
      <c r="BU154" s="58"/>
    </row>
    <row r="155" spans="3:73">
      <c r="AR155" s="3"/>
      <c r="AS155" s="3"/>
      <c r="AT155" s="3"/>
      <c r="AU155" s="3"/>
      <c r="BL155" s="58"/>
      <c r="BM155" s="58"/>
      <c r="BN155" s="29"/>
      <c r="BO155" s="65"/>
      <c r="BP155" s="128"/>
      <c r="BT155" s="65"/>
      <c r="BU155" s="58"/>
    </row>
    <row r="156" spans="3:73">
      <c r="AR156" s="3"/>
      <c r="AS156" s="3"/>
      <c r="AT156" s="3"/>
      <c r="AU156" s="3"/>
      <c r="BL156" s="58"/>
      <c r="BM156" s="58"/>
      <c r="BN156" s="29"/>
      <c r="BO156" s="65"/>
      <c r="BP156" s="128"/>
      <c r="BT156" s="65"/>
      <c r="BU156" s="58"/>
    </row>
    <row r="157" spans="3:73">
      <c r="AR157" s="3"/>
      <c r="AS157" s="3"/>
      <c r="AT157" s="3"/>
      <c r="AU157" s="3"/>
      <c r="BL157" s="58"/>
      <c r="BM157" s="58"/>
      <c r="BN157" s="29"/>
      <c r="BO157" s="65"/>
      <c r="BP157" s="128"/>
      <c r="BT157" s="65"/>
      <c r="BU157" s="58"/>
    </row>
    <row r="158" spans="3:73">
      <c r="AR158" s="3"/>
      <c r="AS158" s="3"/>
      <c r="AT158" s="3"/>
      <c r="AU158" s="3"/>
      <c r="BL158" s="58"/>
      <c r="BM158" s="58"/>
      <c r="BN158" s="29"/>
      <c r="BO158" s="65"/>
      <c r="BP158" s="128"/>
      <c r="BT158" s="65"/>
      <c r="BU158" s="58"/>
    </row>
    <row r="159" spans="3:73">
      <c r="AR159" s="3"/>
      <c r="AS159" s="3"/>
      <c r="AT159" s="3"/>
      <c r="AU159" s="3"/>
      <c r="BL159" s="58"/>
      <c r="BM159" s="58"/>
      <c r="BN159" s="29"/>
      <c r="BO159" s="65"/>
      <c r="BP159" s="128"/>
      <c r="BT159" s="65"/>
      <c r="BU159" s="58"/>
    </row>
    <row r="160" spans="3:73">
      <c r="AR160" s="3"/>
      <c r="AS160" s="3"/>
      <c r="AT160" s="3"/>
      <c r="AU160" s="3"/>
      <c r="BL160" s="58"/>
      <c r="BM160" s="58"/>
      <c r="BN160" s="29"/>
      <c r="BO160" s="65"/>
      <c r="BP160" s="128"/>
      <c r="BT160" s="65"/>
      <c r="BU160" s="58"/>
    </row>
    <row r="161" spans="44:73">
      <c r="AR161" s="3"/>
      <c r="AS161" s="3"/>
      <c r="AT161" s="3"/>
      <c r="AU161" s="3"/>
      <c r="BL161" s="58"/>
      <c r="BM161" s="58"/>
      <c r="BN161" s="29"/>
      <c r="BO161" s="65"/>
      <c r="BP161" s="128"/>
      <c r="BT161" s="65"/>
      <c r="BU161" s="58"/>
    </row>
    <row r="162" spans="44:73">
      <c r="AR162" s="3"/>
      <c r="AS162" s="3"/>
      <c r="AT162" s="3"/>
      <c r="AU162" s="3"/>
      <c r="BL162" s="58"/>
      <c r="BM162" s="58"/>
      <c r="BN162" s="29"/>
      <c r="BO162" s="65"/>
      <c r="BP162" s="128"/>
      <c r="BT162" s="65"/>
      <c r="BU162" s="58"/>
    </row>
    <row r="163" spans="44:73">
      <c r="AR163" s="3"/>
      <c r="AS163" s="3"/>
      <c r="AT163" s="3"/>
      <c r="AU163" s="3"/>
      <c r="BL163" s="58"/>
      <c r="BM163" s="58"/>
      <c r="BN163" s="29"/>
      <c r="BO163" s="65"/>
      <c r="BP163" s="128"/>
      <c r="BT163" s="65"/>
      <c r="BU163" s="58"/>
    </row>
    <row r="164" spans="44:73">
      <c r="AR164" s="3"/>
      <c r="AS164" s="3"/>
      <c r="AT164" s="3"/>
      <c r="AU164" s="3"/>
      <c r="BL164" s="58"/>
      <c r="BM164" s="58"/>
      <c r="BN164" s="29"/>
      <c r="BO164" s="65"/>
      <c r="BP164" s="128"/>
      <c r="BT164" s="65"/>
      <c r="BU164" s="58"/>
    </row>
    <row r="165" spans="44:73">
      <c r="AR165" s="3"/>
      <c r="AS165" s="3"/>
      <c r="AT165" s="3"/>
      <c r="AU165" s="3"/>
      <c r="BL165" s="58"/>
      <c r="BM165" s="58"/>
      <c r="BN165" s="29"/>
      <c r="BO165" s="65"/>
      <c r="BP165" s="128"/>
      <c r="BT165" s="65"/>
      <c r="BU165" s="58"/>
    </row>
    <row r="166" spans="44:73">
      <c r="AR166" s="3"/>
      <c r="AS166" s="3"/>
      <c r="AT166" s="3"/>
      <c r="AU166" s="3"/>
      <c r="BL166" s="58"/>
      <c r="BM166" s="58"/>
      <c r="BN166" s="29"/>
      <c r="BO166" s="65"/>
      <c r="BP166" s="128"/>
      <c r="BT166" s="65"/>
      <c r="BU166" s="58"/>
    </row>
    <row r="167" spans="44:73">
      <c r="AR167" s="3"/>
      <c r="AS167" s="3"/>
      <c r="AT167" s="3"/>
      <c r="AU167" s="3"/>
      <c r="BL167" s="58"/>
      <c r="BM167" s="58"/>
      <c r="BN167" s="29"/>
      <c r="BO167" s="65"/>
      <c r="BP167" s="128"/>
      <c r="BT167" s="65"/>
      <c r="BU167" s="58"/>
    </row>
    <row r="168" spans="44:73">
      <c r="AR168" s="3"/>
      <c r="AS168" s="3"/>
      <c r="AT168" s="3"/>
      <c r="AU168" s="3"/>
      <c r="BL168" s="58"/>
      <c r="BM168" s="58"/>
      <c r="BN168" s="29"/>
      <c r="BO168" s="65"/>
      <c r="BP168" s="128"/>
      <c r="BT168" s="65"/>
      <c r="BU168" s="58"/>
    </row>
    <row r="169" spans="44:73">
      <c r="AR169" s="3"/>
      <c r="AS169" s="3"/>
      <c r="AT169" s="3"/>
      <c r="AU169" s="3"/>
      <c r="BL169" s="58"/>
      <c r="BM169" s="58"/>
      <c r="BN169" s="29"/>
      <c r="BO169" s="65"/>
      <c r="BP169" s="128"/>
      <c r="BT169" s="65"/>
      <c r="BU169" s="58"/>
    </row>
    <row r="170" spans="44:73">
      <c r="AR170" s="3"/>
      <c r="AS170" s="3"/>
      <c r="AT170" s="3"/>
      <c r="AU170" s="3"/>
      <c r="BL170" s="58"/>
      <c r="BM170" s="58"/>
      <c r="BN170" s="29"/>
      <c r="BO170" s="65"/>
      <c r="BP170" s="128"/>
      <c r="BT170" s="65"/>
      <c r="BU170" s="58"/>
    </row>
    <row r="171" spans="44:73">
      <c r="AR171" s="3"/>
      <c r="AS171" s="3"/>
      <c r="AT171" s="3"/>
      <c r="AU171" s="3"/>
      <c r="BL171" s="58"/>
      <c r="BM171" s="58"/>
      <c r="BN171" s="29"/>
      <c r="BO171" s="65"/>
      <c r="BP171" s="128"/>
      <c r="BT171" s="65"/>
      <c r="BU171" s="58"/>
    </row>
    <row r="172" spans="44:73">
      <c r="AR172" s="3"/>
      <c r="AS172" s="3"/>
      <c r="AT172" s="3"/>
      <c r="AU172" s="3"/>
      <c r="BL172" s="58"/>
      <c r="BM172" s="58"/>
      <c r="BN172" s="29"/>
      <c r="BO172" s="65"/>
      <c r="BP172" s="128"/>
      <c r="BT172" s="65"/>
      <c r="BU172" s="58"/>
    </row>
    <row r="173" spans="44:73">
      <c r="AR173" s="3"/>
      <c r="AS173" s="3"/>
      <c r="AT173" s="3"/>
      <c r="AU173" s="3"/>
      <c r="BL173" s="58"/>
      <c r="BM173" s="58"/>
      <c r="BN173" s="29"/>
      <c r="BO173" s="65"/>
      <c r="BP173" s="128"/>
      <c r="BT173" s="65"/>
      <c r="BU173" s="58"/>
    </row>
    <row r="174" spans="44:73">
      <c r="AR174" s="3"/>
      <c r="AS174" s="3"/>
      <c r="AT174" s="3"/>
      <c r="AU174" s="3"/>
      <c r="BL174" s="58"/>
      <c r="BM174" s="58"/>
      <c r="BN174" s="29"/>
      <c r="BO174" s="65"/>
      <c r="BP174" s="128"/>
      <c r="BT174" s="65"/>
      <c r="BU174" s="58"/>
    </row>
    <row r="175" spans="44:73">
      <c r="AR175" s="3"/>
      <c r="AS175" s="3"/>
      <c r="AT175" s="3"/>
      <c r="AU175" s="3"/>
      <c r="BL175" s="58"/>
      <c r="BM175" s="58"/>
      <c r="BN175" s="29"/>
      <c r="BO175" s="65"/>
      <c r="BP175" s="128"/>
      <c r="BT175" s="65"/>
      <c r="BU175" s="58"/>
    </row>
    <row r="176" spans="44:73">
      <c r="AR176" s="3"/>
      <c r="AS176" s="3"/>
      <c r="AT176" s="3"/>
      <c r="AU176" s="3"/>
      <c r="BL176" s="58"/>
      <c r="BM176" s="58"/>
      <c r="BN176" s="29"/>
      <c r="BO176" s="65"/>
      <c r="BP176" s="128"/>
      <c r="BT176" s="65"/>
      <c r="BU176" s="58"/>
    </row>
    <row r="177" spans="44:73">
      <c r="AR177" s="3"/>
      <c r="AS177" s="3"/>
      <c r="AT177" s="3"/>
      <c r="AU177" s="3"/>
      <c r="BL177" s="58"/>
      <c r="BM177" s="58"/>
      <c r="BN177" s="29"/>
      <c r="BO177" s="65"/>
      <c r="BP177" s="128"/>
      <c r="BT177" s="65"/>
      <c r="BU177" s="58"/>
    </row>
    <row r="178" spans="44:73">
      <c r="AR178" s="3"/>
      <c r="AS178" s="3"/>
      <c r="AT178" s="3"/>
      <c r="AU178" s="3"/>
      <c r="BL178" s="58"/>
      <c r="BM178" s="58"/>
      <c r="BN178" s="29"/>
      <c r="BO178" s="65"/>
      <c r="BP178" s="128"/>
      <c r="BT178" s="65"/>
      <c r="BU178" s="58"/>
    </row>
    <row r="179" spans="44:73">
      <c r="AR179" s="3"/>
      <c r="AS179" s="3"/>
      <c r="AT179" s="3"/>
      <c r="AU179" s="3"/>
      <c r="BL179" s="58"/>
      <c r="BM179" s="58"/>
      <c r="BN179" s="29"/>
      <c r="BO179" s="65"/>
      <c r="BP179" s="128"/>
      <c r="BT179" s="65"/>
      <c r="BU179" s="58"/>
    </row>
    <row r="180" spans="44:73">
      <c r="AR180" s="3"/>
      <c r="AS180" s="3"/>
      <c r="AT180" s="3"/>
      <c r="AU180" s="3"/>
      <c r="BL180" s="58"/>
      <c r="BM180" s="58"/>
      <c r="BN180" s="29"/>
      <c r="BO180" s="65"/>
      <c r="BP180" s="128"/>
      <c r="BT180" s="65"/>
      <c r="BU180" s="58"/>
    </row>
    <row r="181" spans="44:73">
      <c r="AR181" s="3"/>
      <c r="AS181" s="3"/>
      <c r="AT181" s="3"/>
      <c r="AU181" s="3"/>
      <c r="BL181" s="58"/>
      <c r="BM181" s="58"/>
      <c r="BN181" s="29"/>
      <c r="BO181" s="65"/>
      <c r="BP181" s="128"/>
      <c r="BT181" s="65"/>
      <c r="BU181" s="58"/>
    </row>
    <row r="182" spans="44:73">
      <c r="AR182" s="3"/>
      <c r="AS182" s="3"/>
      <c r="AT182" s="3"/>
      <c r="AU182" s="3"/>
      <c r="BL182" s="58"/>
      <c r="BM182" s="58"/>
      <c r="BN182" s="29"/>
      <c r="BO182" s="65"/>
      <c r="BP182" s="128"/>
      <c r="BT182" s="65"/>
      <c r="BU182" s="58"/>
    </row>
    <row r="183" spans="44:73">
      <c r="AR183" s="3"/>
      <c r="AS183" s="3"/>
      <c r="AT183" s="3"/>
      <c r="AU183" s="3"/>
      <c r="BL183" s="58"/>
      <c r="BM183" s="58"/>
      <c r="BN183" s="29"/>
      <c r="BO183" s="65"/>
      <c r="BP183" s="128"/>
      <c r="BT183" s="65"/>
      <c r="BU183" s="58"/>
    </row>
    <row r="184" spans="44:73">
      <c r="AR184" s="3"/>
      <c r="AS184" s="3"/>
      <c r="AT184" s="3"/>
      <c r="AU184" s="3"/>
      <c r="BL184" s="58"/>
      <c r="BM184" s="58"/>
      <c r="BN184" s="29"/>
      <c r="BO184" s="65"/>
      <c r="BP184" s="128"/>
      <c r="BT184" s="65"/>
      <c r="BU184" s="58"/>
    </row>
    <row r="185" spans="44:73">
      <c r="AR185" s="3"/>
      <c r="AS185" s="3"/>
      <c r="AT185" s="3"/>
      <c r="AU185" s="3"/>
      <c r="BL185" s="58"/>
      <c r="BM185" s="58"/>
      <c r="BN185" s="29"/>
      <c r="BO185" s="65"/>
      <c r="BP185" s="128"/>
      <c r="BT185" s="65"/>
      <c r="BU185" s="58"/>
    </row>
    <row r="186" spans="44:73">
      <c r="AR186" s="3"/>
      <c r="AS186" s="3"/>
      <c r="AT186" s="3"/>
      <c r="AU186" s="3"/>
      <c r="BL186" s="58"/>
      <c r="BM186" s="58"/>
      <c r="BN186" s="29"/>
      <c r="BO186" s="65"/>
      <c r="BP186" s="128"/>
      <c r="BT186" s="65"/>
      <c r="BU186" s="58"/>
    </row>
    <row r="187" spans="44:73">
      <c r="AR187" s="3"/>
      <c r="AS187" s="3"/>
      <c r="AT187" s="3"/>
      <c r="AU187" s="3"/>
      <c r="BL187" s="58"/>
      <c r="BM187" s="58"/>
      <c r="BN187" s="29"/>
      <c r="BO187" s="65"/>
      <c r="BP187" s="128"/>
      <c r="BT187" s="65"/>
      <c r="BU187" s="58"/>
    </row>
    <row r="188" spans="44:73">
      <c r="AR188" s="3"/>
      <c r="AS188" s="3"/>
      <c r="AT188" s="3"/>
      <c r="AU188" s="3"/>
      <c r="BL188" s="58"/>
      <c r="BM188" s="58"/>
      <c r="BN188" s="29"/>
      <c r="BO188" s="65"/>
      <c r="BP188" s="128"/>
      <c r="BT188" s="65"/>
      <c r="BU188" s="58"/>
    </row>
    <row r="189" spans="44:73">
      <c r="AR189" s="3"/>
      <c r="AS189" s="3"/>
      <c r="AT189" s="3"/>
      <c r="AU189" s="3"/>
      <c r="BL189" s="58"/>
      <c r="BM189" s="58"/>
      <c r="BN189" s="29"/>
      <c r="BO189" s="65"/>
      <c r="BP189" s="128"/>
      <c r="BT189" s="65"/>
      <c r="BU189" s="58"/>
    </row>
    <row r="190" spans="44:73">
      <c r="AR190" s="3"/>
      <c r="AS190" s="3"/>
      <c r="AT190" s="3"/>
      <c r="AU190" s="3"/>
      <c r="BL190" s="58"/>
      <c r="BM190" s="58"/>
      <c r="BN190" s="29"/>
      <c r="BO190" s="65"/>
      <c r="BP190" s="128"/>
      <c r="BT190" s="65"/>
      <c r="BU190" s="58"/>
    </row>
    <row r="191" spans="44:73">
      <c r="AR191" s="3"/>
      <c r="AS191" s="3"/>
      <c r="AT191" s="3"/>
      <c r="AU191" s="3"/>
      <c r="BL191" s="58"/>
      <c r="BM191" s="58"/>
      <c r="BN191" s="29"/>
      <c r="BO191" s="65"/>
      <c r="BP191" s="128"/>
      <c r="BT191" s="65"/>
      <c r="BU191" s="58"/>
    </row>
    <row r="192" spans="44:73">
      <c r="AR192" s="3"/>
      <c r="AS192" s="3"/>
      <c r="AT192" s="3"/>
      <c r="AU192" s="3"/>
      <c r="BL192" s="58"/>
      <c r="BM192" s="58"/>
      <c r="BN192" s="29"/>
      <c r="BO192" s="65"/>
      <c r="BP192" s="128"/>
      <c r="BT192" s="65"/>
      <c r="BU192" s="58"/>
    </row>
    <row r="193" spans="44:73">
      <c r="AR193" s="3"/>
      <c r="AS193" s="3"/>
      <c r="AT193" s="3"/>
      <c r="AU193" s="3"/>
      <c r="BL193" s="58"/>
      <c r="BM193" s="58"/>
      <c r="BN193" s="29"/>
      <c r="BO193" s="65"/>
      <c r="BP193" s="128"/>
      <c r="BT193" s="65"/>
      <c r="BU193" s="58"/>
    </row>
    <row r="194" spans="44:73">
      <c r="AR194" s="3"/>
      <c r="AS194" s="3"/>
      <c r="AT194" s="3"/>
      <c r="AU194" s="3"/>
      <c r="BL194" s="58"/>
      <c r="BM194" s="58"/>
      <c r="BN194" s="29"/>
      <c r="BO194" s="65"/>
      <c r="BP194" s="128"/>
      <c r="BT194" s="65"/>
      <c r="BU194" s="58"/>
    </row>
    <row r="195" spans="44:73">
      <c r="AR195" s="3"/>
      <c r="AS195" s="3"/>
      <c r="AT195" s="3"/>
      <c r="AU195" s="3"/>
      <c r="BL195" s="58"/>
      <c r="BM195" s="58"/>
      <c r="BN195" s="29"/>
      <c r="BO195" s="65"/>
      <c r="BP195" s="128"/>
      <c r="BT195" s="65"/>
      <c r="BU195" s="58"/>
    </row>
    <row r="196" spans="44:73">
      <c r="AR196" s="3"/>
      <c r="AS196" s="3"/>
      <c r="AT196" s="3"/>
      <c r="AU196" s="3"/>
      <c r="BL196" s="58"/>
      <c r="BM196" s="58"/>
      <c r="BN196" s="29"/>
      <c r="BO196" s="65"/>
      <c r="BP196" s="128"/>
      <c r="BT196" s="65"/>
      <c r="BU196" s="58"/>
    </row>
    <row r="197" spans="44:73">
      <c r="AR197" s="3"/>
      <c r="AS197" s="3"/>
      <c r="AT197" s="3"/>
      <c r="AU197" s="3"/>
      <c r="BL197" s="58"/>
      <c r="BM197" s="58"/>
      <c r="BN197" s="29"/>
      <c r="BO197" s="65"/>
      <c r="BP197" s="128"/>
      <c r="BT197" s="65"/>
      <c r="BU197" s="58"/>
    </row>
    <row r="198" spans="44:73">
      <c r="AR198" s="3"/>
      <c r="AS198" s="3"/>
      <c r="AT198" s="3"/>
      <c r="AU198" s="3"/>
      <c r="BL198" s="58"/>
      <c r="BM198" s="58"/>
      <c r="BN198" s="29"/>
      <c r="BO198" s="65"/>
      <c r="BP198" s="128"/>
      <c r="BT198" s="65"/>
      <c r="BU198" s="58"/>
    </row>
    <row r="199" spans="44:73">
      <c r="AR199" s="3"/>
      <c r="AS199" s="3"/>
      <c r="AT199" s="3"/>
      <c r="AU199" s="3"/>
      <c r="BL199" s="58"/>
      <c r="BM199" s="58"/>
      <c r="BN199" s="29"/>
      <c r="BO199" s="65"/>
      <c r="BP199" s="128"/>
      <c r="BT199" s="65"/>
      <c r="BU199" s="58"/>
    </row>
    <row r="200" spans="44:73">
      <c r="AR200" s="3"/>
      <c r="AS200" s="3"/>
      <c r="AT200" s="3"/>
      <c r="AU200" s="3"/>
      <c r="BL200" s="58"/>
      <c r="BM200" s="58"/>
      <c r="BN200" s="29"/>
      <c r="BO200" s="65"/>
      <c r="BP200" s="128"/>
      <c r="BT200" s="65"/>
      <c r="BU200" s="58"/>
    </row>
    <row r="201" spans="44:73">
      <c r="AR201" s="3"/>
      <c r="AS201" s="3"/>
      <c r="AT201" s="3"/>
      <c r="AU201" s="3"/>
      <c r="BL201" s="58"/>
      <c r="BM201" s="58"/>
      <c r="BN201" s="29"/>
      <c r="BO201" s="65"/>
      <c r="BP201" s="128"/>
      <c r="BT201" s="65"/>
      <c r="BU201" s="58"/>
    </row>
    <row r="202" spans="44:73">
      <c r="AR202" s="3"/>
      <c r="AS202" s="3"/>
      <c r="AT202" s="3"/>
      <c r="AU202" s="3"/>
      <c r="BL202" s="58"/>
      <c r="BM202" s="58"/>
      <c r="BN202" s="29"/>
      <c r="BO202" s="65"/>
      <c r="BP202" s="128"/>
      <c r="BT202" s="65"/>
      <c r="BU202" s="58"/>
    </row>
    <row r="203" spans="44:73">
      <c r="AR203" s="3"/>
      <c r="AS203" s="3"/>
      <c r="AT203" s="3"/>
      <c r="AU203" s="3"/>
      <c r="BL203" s="58"/>
      <c r="BM203" s="58"/>
      <c r="BN203" s="29"/>
      <c r="BO203" s="65"/>
      <c r="BP203" s="128"/>
      <c r="BT203" s="65"/>
      <c r="BU203" s="58"/>
    </row>
    <row r="204" spans="44:73">
      <c r="AR204" s="3"/>
      <c r="AS204" s="3"/>
      <c r="AT204" s="3"/>
      <c r="AU204" s="3"/>
      <c r="BL204" s="58"/>
      <c r="BM204" s="58"/>
      <c r="BN204" s="29"/>
      <c r="BO204" s="65"/>
      <c r="BP204" s="128"/>
      <c r="BT204" s="65"/>
      <c r="BU204" s="58"/>
    </row>
    <row r="205" spans="44:73">
      <c r="AR205" s="3"/>
      <c r="AS205" s="3"/>
      <c r="AT205" s="3"/>
      <c r="AU205" s="3"/>
      <c r="BL205" s="58"/>
      <c r="BM205" s="58"/>
      <c r="BN205" s="29"/>
      <c r="BO205" s="65"/>
      <c r="BP205" s="128"/>
      <c r="BT205" s="65"/>
      <c r="BU205" s="58"/>
    </row>
    <row r="206" spans="44:73">
      <c r="AR206" s="3"/>
      <c r="AS206" s="3"/>
      <c r="AT206" s="3"/>
      <c r="AU206" s="3"/>
      <c r="BL206" s="58"/>
      <c r="BM206" s="58"/>
      <c r="BN206" s="29"/>
      <c r="BO206" s="65"/>
      <c r="BP206" s="128"/>
      <c r="BT206" s="65"/>
      <c r="BU206" s="58"/>
    </row>
    <row r="207" spans="44:73">
      <c r="AR207" s="245"/>
      <c r="AS207" s="245"/>
      <c r="AT207" s="245"/>
      <c r="AU207" s="245"/>
      <c r="BL207" s="202"/>
      <c r="BM207" s="202"/>
      <c r="BO207" s="149"/>
      <c r="BP207" s="150"/>
      <c r="BT207" s="149"/>
      <c r="BU207" s="202"/>
    </row>
  </sheetData>
  <mergeCells count="7">
    <mergeCell ref="C1:AY1"/>
    <mergeCell ref="AW65:BH66"/>
    <mergeCell ref="AW68:BH68"/>
    <mergeCell ref="AW72:BH72"/>
    <mergeCell ref="AW69:BH69"/>
    <mergeCell ref="AW71:BH71"/>
    <mergeCell ref="AW70:BH70"/>
  </mergeCells>
  <phoneticPr fontId="3" type="noConversion"/>
  <pageMargins left="0.17" right="0.17" top="0.2" bottom="0.5" header="0.2" footer="0.5"/>
  <pageSetup scale="4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U207"/>
  <sheetViews>
    <sheetView zoomScale="75" workbookViewId="0">
      <pane xSplit="23" ySplit="1" topLeftCell="AG2" activePane="bottomRight" state="frozen"/>
      <selection pane="topRight" activeCell="X1" sqref="X1"/>
      <selection pane="bottomLeft" activeCell="A2" sqref="A2"/>
      <selection pane="bottomRight" activeCell="AL23" sqref="AL23:AL41"/>
    </sheetView>
  </sheetViews>
  <sheetFormatPr defaultRowHeight="15.75"/>
  <cols>
    <col min="1" max="1" width="7.5546875" customWidth="1"/>
    <col min="2" max="2" width="6.77734375" customWidth="1"/>
    <col min="3" max="3" width="9.21875" customWidth="1"/>
    <col min="4" max="16" width="8.88671875" hidden="1" customWidth="1"/>
    <col min="17" max="17" width="7.88671875" style="28" hidden="1" customWidth="1"/>
    <col min="18" max="18" width="8.88671875" hidden="1" customWidth="1"/>
    <col min="19" max="19" width="8.21875" hidden="1" customWidth="1"/>
    <col min="20" max="20" width="8.109375" hidden="1" customWidth="1"/>
    <col min="21" max="21" width="8.5546875" hidden="1" customWidth="1"/>
    <col min="22" max="22" width="8.44140625" hidden="1" customWidth="1"/>
    <col min="23" max="23" width="9.88671875" hidden="1" customWidth="1"/>
    <col min="24" max="24" width="6.33203125" style="113" hidden="1" customWidth="1"/>
    <col min="25" max="25" width="6.33203125" style="20" hidden="1" customWidth="1"/>
    <col min="26" max="26" width="7.109375" style="20" hidden="1" customWidth="1"/>
    <col min="27" max="27" width="5.77734375" style="28" hidden="1" customWidth="1"/>
    <col min="28" max="28" width="5.109375" style="28" hidden="1" customWidth="1"/>
    <col min="29" max="29" width="6.5546875" style="155" hidden="1" customWidth="1"/>
    <col min="30" max="30" width="6.5546875" style="158" hidden="1" customWidth="1"/>
    <col min="31" max="32" width="6.77734375" style="158" hidden="1" customWidth="1"/>
    <col min="33" max="33" width="6" style="158" customWidth="1"/>
    <col min="34" max="34" width="5.88671875" style="113" customWidth="1"/>
    <col min="35" max="36" width="6.33203125" style="113" customWidth="1"/>
    <col min="37" max="37" width="6" style="113" customWidth="1"/>
    <col min="38" max="38" width="7.109375" style="113" customWidth="1"/>
    <col min="39" max="39" width="5.88671875" style="2" customWidth="1"/>
    <col min="40" max="40" width="6" style="2" customWidth="1"/>
    <col min="41" max="41" width="7" style="2" customWidth="1"/>
    <col min="42" max="42" width="7.109375" style="2" customWidth="1"/>
    <col min="43" max="43" width="6.77734375" style="2" customWidth="1"/>
    <col min="44" max="44" width="7" style="129" customWidth="1"/>
    <col min="45" max="45" width="6" style="129" customWidth="1"/>
    <col min="46" max="46" width="6.6640625" style="129" customWidth="1"/>
    <col min="47" max="47" width="5.33203125" style="20" customWidth="1"/>
    <col min="48" max="48" width="5.6640625" style="2" customWidth="1"/>
    <col min="49" max="49" width="6.21875" style="113" customWidth="1"/>
    <col min="50" max="50" width="5.33203125" style="28" customWidth="1"/>
    <col min="51" max="51" width="6.33203125" style="28" hidden="1" customWidth="1"/>
    <col min="52" max="52" width="6.44140625" style="28" hidden="1" customWidth="1"/>
    <col min="53" max="53" width="6.77734375" style="113" hidden="1" customWidth="1"/>
    <col min="54" max="55" width="5.77734375" style="113" hidden="1" customWidth="1"/>
    <col min="56" max="56" width="5.5546875" style="113" hidden="1" customWidth="1"/>
    <col min="57" max="57" width="5.33203125" style="28" hidden="1" customWidth="1"/>
    <col min="58" max="58" width="5.77734375" style="28" hidden="1" customWidth="1"/>
    <col min="59" max="59" width="7.21875" style="113" customWidth="1"/>
    <col min="60" max="60" width="7.109375" style="113" customWidth="1"/>
    <col min="61" max="61" width="7" style="113" customWidth="1"/>
    <col min="62" max="62" width="2.77734375" style="113" customWidth="1"/>
    <col min="63" max="63" width="11.88671875" style="195" customWidth="1"/>
    <col min="64" max="64" width="6.88671875" style="195" customWidth="1"/>
    <col min="65" max="65" width="6.109375" style="28" customWidth="1"/>
    <col min="66" max="66" width="6.44140625" style="146" customWidth="1"/>
    <col min="67" max="67" width="6.21875" style="136" customWidth="1"/>
    <col min="68" max="68" width="6.21875" style="138" customWidth="1"/>
    <col min="69" max="69" width="5.44140625" style="138" customWidth="1"/>
    <col min="70" max="70" width="5" style="138" customWidth="1"/>
    <col min="71" max="71" width="6.44140625" style="146" customWidth="1"/>
    <col min="72" max="72" width="7" style="195" customWidth="1"/>
    <col min="73" max="73" width="7.5546875" style="113" customWidth="1"/>
    <col min="74" max="74" width="13.88671875" style="113" customWidth="1"/>
    <col min="75" max="77" width="6" style="113" customWidth="1"/>
    <col min="78" max="78" width="6" style="28" customWidth="1"/>
    <col min="79" max="79" width="6.44140625" style="113" customWidth="1"/>
    <col min="80" max="80" width="6.44140625" style="28" customWidth="1"/>
    <col min="81" max="82" width="8.33203125" style="113" customWidth="1"/>
    <col min="83" max="83" width="17.109375" style="113" customWidth="1"/>
    <col min="84" max="85" width="7.77734375" style="113" customWidth="1"/>
    <col min="86" max="86" width="13.88671875" customWidth="1"/>
    <col min="87" max="87" width="4.6640625" customWidth="1"/>
    <col min="88" max="88" width="6" style="28" customWidth="1"/>
    <col min="89" max="89" width="6.33203125" style="28" customWidth="1"/>
    <col min="90" max="90" width="6.21875" style="119" customWidth="1"/>
    <col min="91" max="91" width="6.109375" style="119" customWidth="1"/>
    <col min="92" max="93" width="8" style="119" customWidth="1"/>
    <col min="94" max="94" width="16.77734375" customWidth="1"/>
    <col min="95" max="104" width="8.77734375" customWidth="1"/>
    <col min="105" max="105" width="12.5546875" customWidth="1"/>
    <col min="106" max="106" width="6.88671875" customWidth="1"/>
    <col min="107" max="112" width="8.6640625" style="56" customWidth="1"/>
    <col min="113" max="113" width="14" style="56" customWidth="1"/>
    <col min="114" max="114" width="7.44140625" style="56" customWidth="1"/>
    <col min="115" max="118" width="6.88671875" style="56" customWidth="1"/>
    <col min="119" max="119" width="8.5546875" style="56" customWidth="1"/>
    <col min="120" max="120" width="8.77734375" style="56" customWidth="1"/>
    <col min="121" max="121" width="8.6640625" style="56" customWidth="1"/>
    <col min="122" max="122" width="9.33203125" style="57" customWidth="1"/>
    <col min="123" max="123" width="8.88671875" style="57"/>
    <col min="124" max="124" width="8.33203125" style="57" customWidth="1"/>
    <col min="125" max="125" width="9.109375" style="57" customWidth="1"/>
    <col min="126" max="126" width="9.5546875" style="57" customWidth="1"/>
    <col min="127" max="128" width="11.88671875" style="57" customWidth="1"/>
    <col min="129" max="129" width="12.33203125" style="56" customWidth="1"/>
    <col min="130" max="130" width="6.88671875" style="56" customWidth="1"/>
    <col min="131" max="131" width="6.88671875" hidden="1" customWidth="1"/>
    <col min="132" max="133" width="7" hidden="1" customWidth="1"/>
    <col min="134" max="134" width="7" style="31" hidden="1" customWidth="1"/>
    <col min="135" max="135" width="7.88671875" style="1" hidden="1" customWidth="1"/>
    <col min="136" max="136" width="7.44140625" style="1" hidden="1" customWidth="1"/>
    <col min="137" max="137" width="8.77734375" style="1" hidden="1" customWidth="1"/>
    <col min="138" max="138" width="20.33203125" style="1" customWidth="1"/>
    <col min="139" max="139" width="8.77734375" style="1" customWidth="1"/>
    <col min="140" max="140" width="19.21875" customWidth="1"/>
    <col min="141" max="141" width="8.33203125" customWidth="1"/>
    <col min="142" max="142" width="21.5546875" customWidth="1"/>
    <col min="143" max="143" width="17.77734375" customWidth="1"/>
    <col min="144" max="144" width="14.5546875" customWidth="1"/>
    <col min="145" max="147" width="6.88671875" customWidth="1"/>
    <col min="148" max="148" width="19.21875" style="1" customWidth="1"/>
    <col min="149" max="150" width="7.6640625" style="1" customWidth="1"/>
    <col min="151" max="151" width="9.109375" style="29" customWidth="1"/>
    <col min="152" max="152" width="7.77734375" style="29" customWidth="1"/>
    <col min="153" max="153" width="10.109375" style="29" customWidth="1"/>
    <col min="154" max="156" width="7.5546875" style="42" customWidth="1"/>
    <col min="157" max="157" width="7.6640625" style="42" customWidth="1"/>
    <col min="158" max="158" width="9.109375" style="42" customWidth="1"/>
    <col min="159" max="159" width="22.5546875" style="43" customWidth="1"/>
    <col min="160" max="160" width="8.88671875" style="43"/>
    <col min="161" max="161" width="21" style="43" customWidth="1"/>
    <col min="162" max="162" width="12.5546875" style="1" customWidth="1"/>
    <col min="163" max="163" width="4" style="1" customWidth="1"/>
    <col min="164" max="164" width="7.5546875" style="58" customWidth="1"/>
    <col min="165" max="168" width="7.5546875" style="1" customWidth="1"/>
    <col min="169" max="169" width="18.21875" style="1" customWidth="1"/>
    <col min="170" max="170" width="17.33203125" style="1" customWidth="1"/>
    <col min="171" max="16384" width="8.88671875" style="1"/>
  </cols>
  <sheetData>
    <row r="1" spans="1:255" s="31" customFormat="1" ht="30.75" thickBot="1">
      <c r="A1" s="1"/>
      <c r="B1" s="1"/>
      <c r="C1" s="255" t="s">
        <v>160</v>
      </c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79"/>
      <c r="AV1" s="256"/>
      <c r="AW1" s="256"/>
      <c r="AX1" s="256"/>
      <c r="AY1" s="256"/>
      <c r="AZ1" s="29"/>
      <c r="BA1" s="58"/>
      <c r="BB1" s="58"/>
      <c r="BC1" s="58"/>
      <c r="BD1" s="58"/>
      <c r="BE1" s="29"/>
      <c r="BF1" s="29"/>
      <c r="BG1" s="29"/>
      <c r="BH1" s="29"/>
      <c r="BI1" s="29"/>
      <c r="BJ1" s="29"/>
      <c r="BK1" s="29"/>
      <c r="BL1" s="29"/>
      <c r="BM1" s="29"/>
      <c r="BN1" s="128"/>
      <c r="BO1" s="128"/>
      <c r="BP1" s="128"/>
      <c r="BQ1" s="136"/>
      <c r="BR1" s="128"/>
      <c r="BS1" s="136"/>
      <c r="BT1" s="20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1"/>
      <c r="CJ1" s="29"/>
      <c r="CK1" s="29"/>
      <c r="CL1" s="43"/>
      <c r="CM1" s="43"/>
      <c r="CN1" s="43"/>
      <c r="CO1" s="43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57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29"/>
      <c r="EW1" s="29"/>
      <c r="EX1" s="43"/>
      <c r="EY1" s="29"/>
      <c r="EZ1" s="43"/>
      <c r="FA1" s="43"/>
      <c r="FB1" s="43"/>
      <c r="FC1" s="43"/>
      <c r="FD1" s="43"/>
      <c r="FE1" s="1"/>
      <c r="FF1" s="1"/>
      <c r="FG1" s="58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53"/>
    </row>
    <row r="2" spans="1:255" ht="45" customHeight="1" thickBot="1">
      <c r="A2" s="11" t="s">
        <v>15</v>
      </c>
      <c r="B2" s="18" t="s">
        <v>1</v>
      </c>
      <c r="C2" s="19" t="s">
        <v>4</v>
      </c>
      <c r="D2" s="88" t="s">
        <v>17</v>
      </c>
      <c r="E2" s="88" t="s">
        <v>19</v>
      </c>
      <c r="F2" s="88" t="s">
        <v>22</v>
      </c>
      <c r="G2" s="88" t="s">
        <v>25</v>
      </c>
      <c r="H2" s="87" t="s">
        <v>28</v>
      </c>
      <c r="I2" s="88" t="s">
        <v>31</v>
      </c>
      <c r="J2" s="93" t="s">
        <v>36</v>
      </c>
      <c r="K2" s="88" t="s">
        <v>37</v>
      </c>
      <c r="L2" s="86" t="s">
        <v>42</v>
      </c>
      <c r="M2" s="87" t="s">
        <v>45</v>
      </c>
      <c r="N2" s="88" t="s">
        <v>47</v>
      </c>
      <c r="O2" s="88" t="s">
        <v>51</v>
      </c>
      <c r="P2" s="88" t="s">
        <v>52</v>
      </c>
      <c r="Q2" s="88" t="s">
        <v>55</v>
      </c>
      <c r="R2" s="87" t="s">
        <v>58</v>
      </c>
      <c r="S2" s="88" t="s">
        <v>61</v>
      </c>
      <c r="T2" s="88" t="s">
        <v>67</v>
      </c>
      <c r="U2" s="88" t="s">
        <v>66</v>
      </c>
      <c r="V2" s="87" t="s">
        <v>70</v>
      </c>
      <c r="W2" s="95" t="s">
        <v>94</v>
      </c>
      <c r="X2" s="60" t="s">
        <v>107</v>
      </c>
      <c r="Y2" s="63" t="s">
        <v>111</v>
      </c>
      <c r="Z2" s="60" t="s">
        <v>114</v>
      </c>
      <c r="AA2" s="60" t="s">
        <v>124</v>
      </c>
      <c r="AB2" s="63" t="s">
        <v>127</v>
      </c>
      <c r="AC2" s="64" t="s">
        <v>135</v>
      </c>
      <c r="AD2" s="63" t="s">
        <v>145</v>
      </c>
      <c r="AE2" s="63" t="s">
        <v>146</v>
      </c>
      <c r="AF2" s="63" t="s">
        <v>154</v>
      </c>
      <c r="AG2" s="122" t="s">
        <v>252</v>
      </c>
      <c r="AH2" s="122" t="s">
        <v>258</v>
      </c>
      <c r="AI2" s="122" t="s">
        <v>268</v>
      </c>
      <c r="AJ2" s="122" t="s">
        <v>272</v>
      </c>
      <c r="AK2" s="110" t="s">
        <v>276</v>
      </c>
      <c r="AL2" s="122" t="s">
        <v>289</v>
      </c>
      <c r="AM2" s="95" t="s">
        <v>290</v>
      </c>
      <c r="AN2" s="122" t="s">
        <v>294</v>
      </c>
      <c r="AO2" s="290" t="s">
        <v>302</v>
      </c>
      <c r="AP2" s="290" t="s">
        <v>310</v>
      </c>
      <c r="AQ2" s="97" t="s">
        <v>226</v>
      </c>
      <c r="AR2" s="297"/>
      <c r="AS2" s="268" t="s">
        <v>254</v>
      </c>
      <c r="AT2" s="87" t="s">
        <v>261</v>
      </c>
      <c r="AU2" s="87" t="s">
        <v>265</v>
      </c>
      <c r="AV2" s="87" t="s">
        <v>275</v>
      </c>
      <c r="AW2" s="88" t="s">
        <v>279</v>
      </c>
      <c r="AX2" s="87" t="s">
        <v>282</v>
      </c>
      <c r="AY2" s="87" t="s">
        <v>293</v>
      </c>
      <c r="AZ2" s="314" t="s">
        <v>298</v>
      </c>
      <c r="BA2" s="315" t="s">
        <v>16</v>
      </c>
      <c r="BB2" s="316"/>
      <c r="BC2" s="316"/>
      <c r="BD2" s="316"/>
      <c r="BE2" s="317"/>
      <c r="BF2" s="316"/>
      <c r="BG2" s="88" t="s">
        <v>298</v>
      </c>
      <c r="BH2" s="97" t="s">
        <v>305</v>
      </c>
      <c r="BI2" s="97" t="s">
        <v>313</v>
      </c>
      <c r="BJ2" s="1"/>
      <c r="BK2" s="186" t="s">
        <v>16</v>
      </c>
      <c r="BL2" s="186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J2" s="1"/>
      <c r="EK2" s="1"/>
      <c r="EL2" s="1"/>
      <c r="EM2" s="1"/>
      <c r="EN2" s="1"/>
      <c r="EO2" s="1"/>
      <c r="EP2" s="1"/>
      <c r="EQ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</row>
    <row r="3" spans="1:255">
      <c r="A3" s="12" t="s">
        <v>5</v>
      </c>
      <c r="B3" s="7" t="s">
        <v>6</v>
      </c>
      <c r="C3" s="89">
        <v>15.4</v>
      </c>
      <c r="D3" s="44">
        <v>16.21</v>
      </c>
      <c r="E3" s="44">
        <v>16.14</v>
      </c>
      <c r="F3" s="44">
        <v>16.170000000000002</v>
      </c>
      <c r="G3" s="44">
        <v>16.18</v>
      </c>
      <c r="H3" s="45">
        <v>16.350000000000001</v>
      </c>
      <c r="I3" s="44">
        <v>17.07</v>
      </c>
      <c r="J3" s="90">
        <v>16.98</v>
      </c>
      <c r="K3" s="45">
        <v>16.91</v>
      </c>
      <c r="L3" s="44">
        <v>17</v>
      </c>
      <c r="M3" s="45">
        <v>16.920000000000002</v>
      </c>
      <c r="N3" s="44">
        <v>16.809999999999999</v>
      </c>
      <c r="O3" s="44">
        <v>16.73</v>
      </c>
      <c r="P3" s="44">
        <v>16.62</v>
      </c>
      <c r="Q3" s="44">
        <v>16.559999999999999</v>
      </c>
      <c r="R3" s="45">
        <v>16.690000000000001</v>
      </c>
      <c r="S3" s="44">
        <v>15.5</v>
      </c>
      <c r="T3" s="44">
        <v>15.41</v>
      </c>
      <c r="U3" s="44">
        <v>15.23</v>
      </c>
      <c r="V3" s="45">
        <v>15.54</v>
      </c>
      <c r="W3" s="92">
        <v>16.72</v>
      </c>
      <c r="X3" s="136">
        <v>16.91</v>
      </c>
      <c r="Y3" s="137">
        <v>16.86</v>
      </c>
      <c r="Z3" s="20">
        <v>16.82</v>
      </c>
      <c r="AA3" s="130">
        <v>16.75</v>
      </c>
      <c r="AB3" s="25">
        <v>16.690000000000001</v>
      </c>
      <c r="AC3" s="55">
        <v>16.63</v>
      </c>
      <c r="AD3" s="52">
        <v>16.55</v>
      </c>
      <c r="AE3" s="46">
        <v>16.53</v>
      </c>
      <c r="AF3" s="55">
        <v>16.43</v>
      </c>
      <c r="AG3" s="91">
        <f>'Weekly stage data'!N14</f>
        <v>16.07</v>
      </c>
      <c r="AH3" s="91">
        <f>'Weekly stage data'!O14</f>
        <v>16.14</v>
      </c>
      <c r="AI3" s="91">
        <f>'Weekly stage data'!P14</f>
        <v>16.3</v>
      </c>
      <c r="AJ3" s="91">
        <v>16.170000000000002</v>
      </c>
      <c r="AK3" s="92">
        <f>'Weekly stage data'!Q14</f>
        <v>16.149999999999999</v>
      </c>
      <c r="AL3" s="299">
        <f>'Weekly stage data'!R14</f>
        <v>16.36</v>
      </c>
      <c r="AM3" s="92">
        <f>'Weekly stage data'!S14</f>
        <v>16.5</v>
      </c>
      <c r="AN3" s="114">
        <f>'Weekly stage data'!T14</f>
        <v>16.68</v>
      </c>
      <c r="AO3" s="282">
        <f>'Weekly stage data'!U14</f>
        <v>16.670000000000002</v>
      </c>
      <c r="AP3" s="282">
        <f>'Weekly stage data'!V14</f>
        <v>16.47</v>
      </c>
      <c r="AQ3" s="298">
        <f>AP23</f>
        <v>-0.20000000000000284</v>
      </c>
      <c r="AR3" s="284"/>
      <c r="AS3" s="91"/>
      <c r="AT3" s="91"/>
      <c r="AU3" s="91"/>
      <c r="AV3" s="91"/>
      <c r="AW3" s="92"/>
      <c r="AX3" s="220"/>
      <c r="AY3" s="92"/>
      <c r="AZ3" s="106"/>
      <c r="BA3" s="188">
        <v>263180080205001</v>
      </c>
      <c r="BB3" s="1"/>
      <c r="BC3" s="1"/>
      <c r="BD3" s="1"/>
      <c r="BE3" s="102"/>
      <c r="BF3" s="1"/>
      <c r="BG3" s="92"/>
      <c r="BH3" s="106"/>
      <c r="BI3" s="106"/>
      <c r="BJ3" s="1"/>
      <c r="BK3" s="188">
        <v>263180080205001</v>
      </c>
      <c r="BL3" s="188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J3" s="1"/>
      <c r="EK3" s="1"/>
      <c r="EL3" s="1"/>
      <c r="EM3" s="1"/>
      <c r="EN3" s="1"/>
      <c r="EO3" s="1"/>
      <c r="EP3" s="1"/>
      <c r="EQ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</row>
    <row r="4" spans="1:255">
      <c r="A4" s="13" t="s">
        <v>12</v>
      </c>
      <c r="B4" s="8" t="s">
        <v>8</v>
      </c>
      <c r="C4" s="8">
        <v>14.7</v>
      </c>
      <c r="D4" s="25">
        <v>16.28</v>
      </c>
      <c r="E4" s="25">
        <v>16.22</v>
      </c>
      <c r="F4" s="25">
        <v>16.239999999999998</v>
      </c>
      <c r="G4" s="25">
        <v>16.22</v>
      </c>
      <c r="H4" s="20">
        <v>16.63</v>
      </c>
      <c r="I4" s="25">
        <v>17</v>
      </c>
      <c r="J4" s="36">
        <v>16.82</v>
      </c>
      <c r="K4" s="20">
        <v>16.899999999999999</v>
      </c>
      <c r="L4" s="25">
        <v>17.010000000000002</v>
      </c>
      <c r="M4" s="20">
        <v>16.940000000000001</v>
      </c>
      <c r="N4" s="25">
        <v>16.87</v>
      </c>
      <c r="O4" s="25">
        <v>16.87</v>
      </c>
      <c r="P4" s="25">
        <v>16.579999999999998</v>
      </c>
      <c r="Q4" s="25">
        <v>16.47</v>
      </c>
      <c r="R4" s="20">
        <v>16.600000000000001</v>
      </c>
      <c r="S4" s="25">
        <v>15.36</v>
      </c>
      <c r="T4" s="25">
        <v>15.26</v>
      </c>
      <c r="U4" s="25">
        <v>15.1</v>
      </c>
      <c r="V4" s="20">
        <v>15.35</v>
      </c>
      <c r="W4" s="46">
        <v>16.73</v>
      </c>
      <c r="X4" s="132">
        <v>16.899999999999999</v>
      </c>
      <c r="Y4" s="140">
        <v>16.829999999999998</v>
      </c>
      <c r="Z4" s="20">
        <v>16.79</v>
      </c>
      <c r="AA4" s="130">
        <v>16.72</v>
      </c>
      <c r="AB4" s="25">
        <v>16.649999999999999</v>
      </c>
      <c r="AC4" s="55">
        <v>16.57</v>
      </c>
      <c r="AD4" s="52">
        <v>16.489999999999998</v>
      </c>
      <c r="AE4" s="46">
        <v>16.39</v>
      </c>
      <c r="AF4" s="55">
        <v>16.329999999999998</v>
      </c>
      <c r="AG4" s="54">
        <f>'Weekly stage data'!N12</f>
        <v>15.8</v>
      </c>
      <c r="AH4" s="54">
        <f>'Weekly stage data'!O12</f>
        <v>15.94</v>
      </c>
      <c r="AI4" s="54">
        <f>'Weekly stage data'!P12</f>
        <v>16.149999999999999</v>
      </c>
      <c r="AJ4" s="54">
        <v>16</v>
      </c>
      <c r="AK4" s="46">
        <f>'Weekly stage data'!Q12</f>
        <v>15.98</v>
      </c>
      <c r="AL4" s="278">
        <f>'Weekly stage data'!R12</f>
        <v>16.2</v>
      </c>
      <c r="AM4" s="46">
        <f>'Weekly stage data'!S12</f>
        <v>16.25</v>
      </c>
      <c r="AN4" s="182">
        <f>'Weekly stage data'!T12</f>
        <v>16.38</v>
      </c>
      <c r="AO4" s="244">
        <f>'Weekly stage data'!U12</f>
        <v>16.39</v>
      </c>
      <c r="AP4" s="244">
        <f>'Weekly stage data'!V12</f>
        <v>16.260000000000002</v>
      </c>
      <c r="AQ4" s="298">
        <f t="shared" ref="AQ4:AQ5" si="0">AP24</f>
        <v>-0.12999999999999901</v>
      </c>
      <c r="AR4" s="284"/>
      <c r="AS4" s="21">
        <f t="shared" ref="AS4:AZ4" si="1">AVERAGE(AG3:AG5)</f>
        <v>15.790000000000001</v>
      </c>
      <c r="AT4" s="21">
        <f t="shared" si="1"/>
        <v>16.016666666666666</v>
      </c>
      <c r="AU4" s="21">
        <f t="shared" si="1"/>
        <v>16.220000000000002</v>
      </c>
      <c r="AV4" s="21">
        <f t="shared" si="1"/>
        <v>16.036666666666665</v>
      </c>
      <c r="AW4" s="26">
        <f t="shared" si="1"/>
        <v>15.956666666666665</v>
      </c>
      <c r="AX4" s="116">
        <f t="shared" si="1"/>
        <v>16.276666666666667</v>
      </c>
      <c r="AY4" s="26">
        <f t="shared" si="1"/>
        <v>16.363333333333333</v>
      </c>
      <c r="AZ4" s="107">
        <f t="shared" si="1"/>
        <v>16.453333333333333</v>
      </c>
      <c r="BA4" s="189">
        <v>262750080175001</v>
      </c>
      <c r="BB4" s="1"/>
      <c r="BC4" s="1"/>
      <c r="BD4" s="1"/>
      <c r="BE4" s="102"/>
      <c r="BF4" s="1"/>
      <c r="BG4" s="26">
        <f>AVERAGE(AW3:AW5)</f>
        <v>15.956666666666665</v>
      </c>
      <c r="BH4" s="107">
        <f>AVERAGE(AX3:AX5)</f>
        <v>16.276666666666667</v>
      </c>
      <c r="BI4" s="107">
        <f>AVERAGE(AY3:AY5)</f>
        <v>16.363333333333333</v>
      </c>
      <c r="BJ4" s="1"/>
      <c r="BK4" s="189">
        <v>262750080175001</v>
      </c>
      <c r="BL4" s="189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J4" s="1"/>
      <c r="EK4" s="1"/>
      <c r="EL4" s="1"/>
      <c r="EM4" s="1"/>
      <c r="EN4" s="1"/>
      <c r="EO4" s="1"/>
      <c r="EP4" s="1"/>
      <c r="EQ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</row>
    <row r="5" spans="1:255">
      <c r="A5" s="13"/>
      <c r="B5" s="9" t="s">
        <v>7</v>
      </c>
      <c r="C5" s="9"/>
      <c r="D5" s="25">
        <v>16.36</v>
      </c>
      <c r="E5" s="25">
        <v>16.22</v>
      </c>
      <c r="F5" s="25">
        <v>16.190000000000001</v>
      </c>
      <c r="G5" s="25">
        <v>16.34</v>
      </c>
      <c r="H5" s="20">
        <v>16.78</v>
      </c>
      <c r="I5" s="25">
        <v>17.02</v>
      </c>
      <c r="J5" s="36">
        <v>16.84</v>
      </c>
      <c r="K5" s="20">
        <v>16.920000000000002</v>
      </c>
      <c r="L5" s="25">
        <v>17.03</v>
      </c>
      <c r="M5" s="20">
        <v>16.940000000000001</v>
      </c>
      <c r="N5" s="25">
        <v>16.850000000000001</v>
      </c>
      <c r="O5" s="25">
        <v>16.690000000000001</v>
      </c>
      <c r="P5" s="25">
        <v>16.559999999999999</v>
      </c>
      <c r="Q5" s="25">
        <v>16.420000000000002</v>
      </c>
      <c r="R5" s="20">
        <v>16.55</v>
      </c>
      <c r="S5" s="25">
        <v>14.48</v>
      </c>
      <c r="T5" s="25">
        <v>14.44</v>
      </c>
      <c r="U5" s="25">
        <v>14.42</v>
      </c>
      <c r="V5" s="20">
        <v>14.59</v>
      </c>
      <c r="W5" s="46">
        <v>16.73</v>
      </c>
      <c r="X5" s="136">
        <v>16.89</v>
      </c>
      <c r="Y5" s="137">
        <v>16.829999999999998</v>
      </c>
      <c r="Z5" s="20">
        <v>16.79</v>
      </c>
      <c r="AA5" s="130">
        <v>16.71</v>
      </c>
      <c r="AB5" s="25">
        <v>16.63</v>
      </c>
      <c r="AC5" s="55">
        <v>16.55</v>
      </c>
      <c r="AD5" s="52">
        <v>16.41</v>
      </c>
      <c r="AE5" s="46">
        <v>16.34</v>
      </c>
      <c r="AF5" s="55">
        <v>16.22</v>
      </c>
      <c r="AG5" s="54">
        <f>'Weekly stage data'!N13</f>
        <v>15.5</v>
      </c>
      <c r="AH5" s="54">
        <f>'Weekly stage data'!O13</f>
        <v>15.97</v>
      </c>
      <c r="AI5" s="54">
        <f>'Weekly stage data'!P13</f>
        <v>16.21</v>
      </c>
      <c r="AJ5" s="54">
        <v>15.94</v>
      </c>
      <c r="AK5" s="46">
        <f>'Weekly stage data'!Q13</f>
        <v>15.74</v>
      </c>
      <c r="AL5" s="278">
        <f>'Weekly stage data'!R13</f>
        <v>16.27</v>
      </c>
      <c r="AM5" s="46">
        <f>'Weekly stage data'!S13</f>
        <v>16.34</v>
      </c>
      <c r="AN5" s="182">
        <f>'Weekly stage data'!T13</f>
        <v>16.3</v>
      </c>
      <c r="AO5" s="244">
        <f>'Weekly stage data'!U13</f>
        <v>16.260000000000002</v>
      </c>
      <c r="AP5" s="244">
        <f>'Weekly stage data'!V13</f>
        <v>16.07</v>
      </c>
      <c r="AQ5" s="298">
        <f t="shared" si="0"/>
        <v>-0.19000000000000128</v>
      </c>
      <c r="AR5" s="284"/>
      <c r="AS5" s="21"/>
      <c r="AT5" s="21"/>
      <c r="AU5" s="21"/>
      <c r="AV5" s="21"/>
      <c r="AW5" s="26"/>
      <c r="AX5" s="116"/>
      <c r="AY5" s="26"/>
      <c r="AZ5" s="107"/>
      <c r="BA5" s="189">
        <v>263050080145001</v>
      </c>
      <c r="BB5" s="1"/>
      <c r="BC5" s="1"/>
      <c r="BD5" s="1"/>
      <c r="BE5" s="102"/>
      <c r="BF5" s="1"/>
      <c r="BG5" s="26"/>
      <c r="BH5" s="107"/>
      <c r="BI5" s="107"/>
      <c r="BJ5" s="1"/>
      <c r="BK5" s="189">
        <v>263050080145001</v>
      </c>
      <c r="BL5" s="189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J5" s="1"/>
      <c r="EK5" s="1"/>
      <c r="EL5" s="1"/>
      <c r="EM5" s="1"/>
      <c r="EN5" s="1"/>
      <c r="EO5" s="1"/>
      <c r="EP5" s="1"/>
      <c r="EQ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</row>
    <row r="6" spans="1:255">
      <c r="A6" s="13"/>
      <c r="B6" s="9"/>
      <c r="C6" s="9"/>
      <c r="D6" s="26"/>
      <c r="E6" s="26"/>
      <c r="F6" s="26"/>
      <c r="G6" s="26"/>
      <c r="H6" s="21"/>
      <c r="I6" s="26"/>
      <c r="J6" s="37"/>
      <c r="K6" s="21"/>
      <c r="L6" s="26"/>
      <c r="M6" s="21"/>
      <c r="N6" s="26"/>
      <c r="O6" s="26"/>
      <c r="P6" s="26"/>
      <c r="Q6" s="26"/>
      <c r="R6" s="21"/>
      <c r="S6" s="26"/>
      <c r="T6" s="26"/>
      <c r="U6" s="26"/>
      <c r="V6" s="21"/>
      <c r="W6" s="26"/>
      <c r="X6" s="131"/>
      <c r="Y6" s="139"/>
      <c r="Z6" s="131"/>
      <c r="AA6" s="131"/>
      <c r="AB6" s="139"/>
      <c r="AC6" s="21"/>
      <c r="AD6" s="26"/>
      <c r="AE6" s="26"/>
      <c r="AF6" s="21"/>
      <c r="AG6" s="21"/>
      <c r="AH6" s="21"/>
      <c r="AI6" s="21"/>
      <c r="AJ6" s="21"/>
      <c r="AK6" s="26"/>
      <c r="AL6" s="286"/>
      <c r="AM6" s="26"/>
      <c r="AN6" s="181"/>
      <c r="AO6" s="257"/>
      <c r="AP6" s="257"/>
      <c r="AQ6" s="123"/>
      <c r="AR6" s="285"/>
      <c r="AS6" s="21"/>
      <c r="AT6" s="21"/>
      <c r="AU6" s="21"/>
      <c r="AV6" s="21"/>
      <c r="AW6" s="26"/>
      <c r="AX6" s="116"/>
      <c r="AY6" s="26"/>
      <c r="AZ6" s="107"/>
      <c r="BA6" s="189"/>
      <c r="BB6" s="1"/>
      <c r="BC6" s="1"/>
      <c r="BD6" s="1"/>
      <c r="BE6" s="102"/>
      <c r="BF6" s="1"/>
      <c r="BG6" s="26"/>
      <c r="BH6" s="107"/>
      <c r="BI6" s="107"/>
      <c r="BJ6" s="1"/>
      <c r="BK6" s="189"/>
      <c r="BL6" s="189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J6" s="1"/>
      <c r="EK6" s="1"/>
      <c r="EL6" s="1"/>
      <c r="EM6" s="1"/>
      <c r="EN6" s="1"/>
      <c r="EO6" s="1"/>
      <c r="EP6" s="1"/>
      <c r="EQ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</row>
    <row r="7" spans="1:255">
      <c r="A7" s="13" t="s">
        <v>9</v>
      </c>
      <c r="B7" s="8" t="s">
        <v>10</v>
      </c>
      <c r="C7" s="8">
        <v>11.1</v>
      </c>
      <c r="D7" s="25">
        <v>12.19</v>
      </c>
      <c r="E7" s="25">
        <v>11.91</v>
      </c>
      <c r="F7" s="25">
        <v>11.71</v>
      </c>
      <c r="G7" s="25">
        <v>11.73</v>
      </c>
      <c r="H7" s="20">
        <v>12.4</v>
      </c>
      <c r="I7" s="25">
        <v>13.55</v>
      </c>
      <c r="J7" s="36">
        <v>13.97</v>
      </c>
      <c r="K7" s="20">
        <v>13.56</v>
      </c>
      <c r="L7" s="25">
        <v>13.36</v>
      </c>
      <c r="M7" s="20">
        <v>12.99</v>
      </c>
      <c r="N7" s="25">
        <v>12.93</v>
      </c>
      <c r="O7" s="25">
        <v>12.84</v>
      </c>
      <c r="P7" s="25">
        <v>12.73</v>
      </c>
      <c r="Q7" s="25">
        <v>12.61</v>
      </c>
      <c r="R7" s="20">
        <v>12.68</v>
      </c>
      <c r="S7" s="25">
        <v>10.86</v>
      </c>
      <c r="T7" s="25">
        <v>10.83</v>
      </c>
      <c r="U7" s="25">
        <v>10.6</v>
      </c>
      <c r="V7" s="20">
        <v>10.56</v>
      </c>
      <c r="W7" s="46">
        <v>12.38</v>
      </c>
      <c r="X7" s="136">
        <v>11.92</v>
      </c>
      <c r="Y7" s="137">
        <v>11.83</v>
      </c>
      <c r="Z7" s="20">
        <v>11.74</v>
      </c>
      <c r="AA7" s="130">
        <v>11.66</v>
      </c>
      <c r="AB7" s="25">
        <v>11.59</v>
      </c>
      <c r="AC7" s="55">
        <v>11.5</v>
      </c>
      <c r="AD7" s="52">
        <v>11.42</v>
      </c>
      <c r="AE7" s="46">
        <v>11.4</v>
      </c>
      <c r="AF7" s="55">
        <v>11.3</v>
      </c>
      <c r="AG7" s="54">
        <f>'Weekly stage data'!N11</f>
        <v>10.96</v>
      </c>
      <c r="AH7" s="54">
        <f>'Weekly stage data'!O11</f>
        <v>11.91</v>
      </c>
      <c r="AI7" s="54">
        <f>'Weekly stage data'!P11</f>
        <v>12.76</v>
      </c>
      <c r="AJ7" s="54">
        <v>12.96</v>
      </c>
      <c r="AK7" s="46">
        <f>'Weekly stage data'!Q11</f>
        <v>12.61</v>
      </c>
      <c r="AL7" s="278">
        <f>'Weekly stage data'!R11</f>
        <v>12.89</v>
      </c>
      <c r="AM7" s="46">
        <f>'Weekly stage data'!S11</f>
        <v>13.19</v>
      </c>
      <c r="AN7" s="182">
        <f>'Weekly stage data'!T11</f>
        <v>13.19</v>
      </c>
      <c r="AO7" s="244">
        <f>'Weekly stage data'!U11</f>
        <v>12.85</v>
      </c>
      <c r="AP7" s="244">
        <f>'Weekly stage data'!V11</f>
        <v>12.62</v>
      </c>
      <c r="AQ7" s="298">
        <f>AP27</f>
        <v>-0.23000000000000043</v>
      </c>
      <c r="AR7" s="284"/>
      <c r="AS7" s="21">
        <f t="shared" ref="AS7:AZ7" si="2">AG7</f>
        <v>10.96</v>
      </c>
      <c r="AT7" s="21">
        <f t="shared" si="2"/>
        <v>11.91</v>
      </c>
      <c r="AU7" s="21">
        <f t="shared" si="2"/>
        <v>12.76</v>
      </c>
      <c r="AV7" s="21">
        <f t="shared" si="2"/>
        <v>12.96</v>
      </c>
      <c r="AW7" s="26">
        <f t="shared" si="2"/>
        <v>12.61</v>
      </c>
      <c r="AX7" s="116">
        <f t="shared" si="2"/>
        <v>12.89</v>
      </c>
      <c r="AY7" s="26">
        <f t="shared" si="2"/>
        <v>13.19</v>
      </c>
      <c r="AZ7" s="107">
        <f t="shared" si="2"/>
        <v>13.19</v>
      </c>
      <c r="BA7" s="188">
        <v>262240080258001</v>
      </c>
      <c r="BB7" s="1" t="s">
        <v>126</v>
      </c>
      <c r="BC7" s="1"/>
      <c r="BD7" s="1"/>
      <c r="BE7" s="102"/>
      <c r="BF7" s="1"/>
      <c r="BG7" s="26">
        <f>AW7</f>
        <v>12.61</v>
      </c>
      <c r="BH7" s="107">
        <f>AX7</f>
        <v>12.89</v>
      </c>
      <c r="BI7" s="107">
        <f>AY7</f>
        <v>13.19</v>
      </c>
      <c r="BJ7" s="1"/>
      <c r="BK7" s="188">
        <v>262240080258001</v>
      </c>
      <c r="BL7" s="188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J7" s="1"/>
      <c r="EK7" s="1"/>
      <c r="EL7" s="1"/>
      <c r="EM7" s="1"/>
      <c r="EN7" s="1"/>
      <c r="EO7" s="1"/>
      <c r="EP7" s="1"/>
      <c r="EQ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</row>
    <row r="8" spans="1:255">
      <c r="A8" s="13"/>
      <c r="B8" s="8"/>
      <c r="C8" s="8"/>
      <c r="D8" s="26"/>
      <c r="E8" s="26"/>
      <c r="F8" s="26"/>
      <c r="G8" s="26"/>
      <c r="H8" s="21"/>
      <c r="I8" s="26"/>
      <c r="J8" s="37"/>
      <c r="K8" s="21"/>
      <c r="L8" s="26"/>
      <c r="M8" s="21"/>
      <c r="N8" s="26"/>
      <c r="O8" s="26"/>
      <c r="P8" s="26"/>
      <c r="Q8" s="26"/>
      <c r="R8" s="21"/>
      <c r="S8" s="26"/>
      <c r="T8" s="26"/>
      <c r="U8" s="26"/>
      <c r="V8" s="21"/>
      <c r="W8" s="26"/>
      <c r="X8" s="131"/>
      <c r="Y8" s="139"/>
      <c r="Z8" s="131"/>
      <c r="AA8" s="131"/>
      <c r="AB8" s="139"/>
      <c r="AC8" s="21"/>
      <c r="AD8" s="26"/>
      <c r="AE8" s="26"/>
      <c r="AF8" s="21"/>
      <c r="AG8" s="21"/>
      <c r="AH8" s="21"/>
      <c r="AI8" s="21"/>
      <c r="AJ8" s="21"/>
      <c r="AK8" s="26"/>
      <c r="AL8" s="286"/>
      <c r="AM8" s="26"/>
      <c r="AN8" s="181"/>
      <c r="AO8" s="257"/>
      <c r="AP8" s="257"/>
      <c r="AQ8" s="123"/>
      <c r="AR8" s="285"/>
      <c r="AS8" s="21"/>
      <c r="AT8" s="21"/>
      <c r="AU8" s="21"/>
      <c r="AV8" s="21"/>
      <c r="AW8" s="26"/>
      <c r="AX8" s="116"/>
      <c r="AY8" s="26"/>
      <c r="AZ8" s="107"/>
      <c r="BA8" s="189"/>
      <c r="BB8" s="1"/>
      <c r="BC8" s="1"/>
      <c r="BD8" s="1"/>
      <c r="BE8" s="102"/>
      <c r="BF8" s="1"/>
      <c r="BG8" s="26"/>
      <c r="BH8" s="107"/>
      <c r="BI8" s="107"/>
      <c r="BJ8" s="1"/>
      <c r="BK8" s="189"/>
      <c r="BL8" s="189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J8" s="1"/>
      <c r="EK8" s="1"/>
      <c r="EL8" s="1"/>
      <c r="EM8" s="1"/>
      <c r="EN8" s="1"/>
      <c r="EO8" s="1"/>
      <c r="EP8" s="1"/>
      <c r="EQ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</row>
    <row r="9" spans="1:255">
      <c r="A9" s="13" t="s">
        <v>11</v>
      </c>
      <c r="B9" s="8">
        <v>99</v>
      </c>
      <c r="C9" s="8">
        <v>6.8</v>
      </c>
      <c r="D9" s="25">
        <v>9.06</v>
      </c>
      <c r="E9" s="25">
        <v>9.11</v>
      </c>
      <c r="F9" s="25">
        <v>9.01</v>
      </c>
      <c r="G9" s="25">
        <v>9.1300000000000008</v>
      </c>
      <c r="H9" s="20">
        <v>9.19</v>
      </c>
      <c r="I9" s="25">
        <v>9.4600000000000009</v>
      </c>
      <c r="J9" s="36">
        <v>9.7899999999999991</v>
      </c>
      <c r="K9" s="20">
        <v>10.18</v>
      </c>
      <c r="L9" s="25">
        <v>10.4</v>
      </c>
      <c r="M9" s="20">
        <v>10.52</v>
      </c>
      <c r="N9" s="25">
        <v>10.5</v>
      </c>
      <c r="O9" s="25">
        <v>10.35</v>
      </c>
      <c r="P9" s="25">
        <v>10.210000000000001</v>
      </c>
      <c r="Q9" s="25">
        <v>10.06</v>
      </c>
      <c r="R9" s="20">
        <v>10.07</v>
      </c>
      <c r="S9" s="25">
        <v>5.31</v>
      </c>
      <c r="T9" s="25">
        <v>5.32</v>
      </c>
      <c r="U9" s="25">
        <v>4.5</v>
      </c>
      <c r="V9" s="20">
        <v>5.0599999999999996</v>
      </c>
      <c r="W9" s="46">
        <v>9.66</v>
      </c>
      <c r="X9" s="136">
        <v>10.66</v>
      </c>
      <c r="Y9" s="137">
        <v>10.62</v>
      </c>
      <c r="Z9" s="20">
        <v>10.6</v>
      </c>
      <c r="AA9" s="130">
        <v>10.53</v>
      </c>
      <c r="AB9" s="25">
        <v>10.44</v>
      </c>
      <c r="AC9" s="55">
        <v>10.32</v>
      </c>
      <c r="AD9" s="52">
        <v>10.17</v>
      </c>
      <c r="AE9" s="46">
        <v>10.07</v>
      </c>
      <c r="AF9" s="55">
        <v>9.91</v>
      </c>
      <c r="AG9" s="54">
        <f>'Weekly stage data'!N7</f>
        <v>7.82</v>
      </c>
      <c r="AH9" s="54">
        <f>'Weekly stage data'!O7</f>
        <v>8.48</v>
      </c>
      <c r="AI9" s="54">
        <f>'Weekly stage data'!P7</f>
        <v>9.2799999999999994</v>
      </c>
      <c r="AJ9" s="54">
        <v>9.52</v>
      </c>
      <c r="AK9" s="46">
        <f>'Weekly stage data'!Q7</f>
        <v>9.68</v>
      </c>
      <c r="AL9" s="278">
        <f>'Weekly stage data'!R7</f>
        <v>10.3</v>
      </c>
      <c r="AM9" s="46">
        <f>'Weekly stage data'!S7</f>
        <v>10.72</v>
      </c>
      <c r="AN9" s="182">
        <f>'Weekly stage data'!T7</f>
        <v>10.82</v>
      </c>
      <c r="AO9" s="244">
        <f>'Weekly stage data'!U7</f>
        <v>10.97</v>
      </c>
      <c r="AP9" s="244">
        <f>'Weekly stage data'!V7</f>
        <v>11.01</v>
      </c>
      <c r="AQ9" s="298">
        <f t="shared" ref="AQ9:AQ10" si="3">AP29</f>
        <v>3.9999999999999147E-2</v>
      </c>
      <c r="AR9" s="284"/>
      <c r="AS9" s="21">
        <f t="shared" ref="AS9:AZ9" si="4">AVERAGE(AG9:AG10)</f>
        <v>7.4749999999999996</v>
      </c>
      <c r="AT9" s="21">
        <f t="shared" si="4"/>
        <v>7.95</v>
      </c>
      <c r="AU9" s="21">
        <f t="shared" si="4"/>
        <v>8.5649999999999995</v>
      </c>
      <c r="AV9" s="21">
        <f t="shared" si="4"/>
        <v>8.7799999999999994</v>
      </c>
      <c r="AW9" s="26">
        <f t="shared" si="4"/>
        <v>8.9349999999999987</v>
      </c>
      <c r="AX9" s="116">
        <f t="shared" si="4"/>
        <v>9.5250000000000004</v>
      </c>
      <c r="AY9" s="26">
        <f t="shared" si="4"/>
        <v>9.9450000000000003</v>
      </c>
      <c r="AZ9" s="107">
        <f t="shared" si="4"/>
        <v>10.030000000000001</v>
      </c>
      <c r="BA9" s="188">
        <v>260810080222001</v>
      </c>
      <c r="BB9" s="1"/>
      <c r="BC9" s="1"/>
      <c r="BD9" s="1"/>
      <c r="BE9" s="102"/>
      <c r="BF9" s="1"/>
      <c r="BG9" s="26">
        <f>AVERAGE(AW9:AW10)</f>
        <v>8.9349999999999987</v>
      </c>
      <c r="BH9" s="107">
        <f>AVERAGE(AX9:AX10)</f>
        <v>9.5250000000000004</v>
      </c>
      <c r="BI9" s="107">
        <f>AVERAGE(AY9:AY10)</f>
        <v>9.9450000000000003</v>
      </c>
      <c r="BJ9" s="1"/>
      <c r="BK9" s="188">
        <v>260810080222001</v>
      </c>
      <c r="BL9" s="188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J9" s="1"/>
      <c r="EK9" s="1"/>
      <c r="EL9" s="1"/>
      <c r="EM9" s="1"/>
      <c r="EN9" s="1"/>
      <c r="EO9" s="1"/>
      <c r="EP9" s="1"/>
      <c r="EQ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</row>
    <row r="10" spans="1:255">
      <c r="A10" s="13"/>
      <c r="B10" s="9" t="s">
        <v>74</v>
      </c>
      <c r="C10" s="9">
        <v>6.7</v>
      </c>
      <c r="D10" s="26"/>
      <c r="E10" s="26"/>
      <c r="F10" s="26"/>
      <c r="G10" s="26"/>
      <c r="H10" s="21"/>
      <c r="I10" s="26"/>
      <c r="J10" s="37"/>
      <c r="K10" s="21"/>
      <c r="L10" s="26"/>
      <c r="M10" s="21"/>
      <c r="N10" s="26"/>
      <c r="O10" s="26"/>
      <c r="P10" s="26"/>
      <c r="Q10" s="26"/>
      <c r="R10" s="21"/>
      <c r="S10" s="26"/>
      <c r="T10" s="26"/>
      <c r="U10" s="26"/>
      <c r="V10" s="21"/>
      <c r="W10" s="46">
        <v>8.11</v>
      </c>
      <c r="X10" s="136">
        <v>9.11</v>
      </c>
      <c r="Y10" s="137">
        <v>9.08</v>
      </c>
      <c r="Z10" s="20">
        <v>9.0500000000000007</v>
      </c>
      <c r="AA10" s="130">
        <v>8.9700000000000006</v>
      </c>
      <c r="AB10" s="25">
        <v>8.8800000000000008</v>
      </c>
      <c r="AC10" s="55">
        <v>8.83</v>
      </c>
      <c r="AD10" s="52">
        <v>8.6199999999999992</v>
      </c>
      <c r="AE10" s="46">
        <v>8.51</v>
      </c>
      <c r="AF10" s="55">
        <v>8.35</v>
      </c>
      <c r="AG10" s="54">
        <f>'Weekly stage data'!N9</f>
        <v>7.13</v>
      </c>
      <c r="AH10" s="54">
        <f>'Weekly stage data'!O9</f>
        <v>7.42</v>
      </c>
      <c r="AI10" s="54">
        <f>'Weekly stage data'!P9</f>
        <v>7.85</v>
      </c>
      <c r="AJ10" s="54">
        <v>8.0399999999999991</v>
      </c>
      <c r="AK10" s="46">
        <f>'Weekly stage data'!Q9</f>
        <v>8.19</v>
      </c>
      <c r="AL10" s="278">
        <f>'Weekly stage data'!R9</f>
        <v>8.75</v>
      </c>
      <c r="AM10" s="46">
        <f>'Weekly stage data'!S9</f>
        <v>9.17</v>
      </c>
      <c r="AN10" s="182">
        <f>'Weekly stage data'!T9</f>
        <v>9.24</v>
      </c>
      <c r="AO10" s="244">
        <f>'Weekly stage data'!U9</f>
        <v>9.39</v>
      </c>
      <c r="AP10" s="244">
        <f>'Weekly stage data'!V9</f>
        <v>9.43</v>
      </c>
      <c r="AQ10" s="298">
        <f t="shared" si="3"/>
        <v>3.9999999999999147E-2</v>
      </c>
      <c r="AR10" s="284"/>
      <c r="AS10" s="21"/>
      <c r="AT10" s="21"/>
      <c r="AU10" s="21"/>
      <c r="AV10" s="21"/>
      <c r="AW10" s="26"/>
      <c r="AX10" s="116"/>
      <c r="AY10" s="26"/>
      <c r="AZ10" s="107"/>
      <c r="BA10" s="190">
        <v>261035080221701</v>
      </c>
      <c r="BB10" s="1"/>
      <c r="BC10" s="1"/>
      <c r="BD10" s="1"/>
      <c r="BE10" s="102"/>
      <c r="BF10" s="1"/>
      <c r="BG10" s="26"/>
      <c r="BH10" s="107"/>
      <c r="BI10" s="107"/>
      <c r="BJ10" s="1"/>
      <c r="BK10" s="190">
        <v>261035080221701</v>
      </c>
      <c r="BL10" s="190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J10" s="1"/>
      <c r="EK10" s="1"/>
      <c r="EL10" s="1"/>
      <c r="EM10" s="1"/>
      <c r="EN10" s="1"/>
      <c r="EO10" s="1"/>
      <c r="EP10" s="1"/>
      <c r="EQ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</row>
    <row r="11" spans="1:255">
      <c r="A11" s="13"/>
      <c r="B11" s="9"/>
      <c r="C11" s="9"/>
      <c r="D11" s="26"/>
      <c r="E11" s="26"/>
      <c r="F11" s="26"/>
      <c r="G11" s="26"/>
      <c r="H11" s="21"/>
      <c r="I11" s="26"/>
      <c r="J11" s="37"/>
      <c r="K11" s="21"/>
      <c r="L11" s="26"/>
      <c r="M11" s="21"/>
      <c r="N11" s="26"/>
      <c r="O11" s="26"/>
      <c r="P11" s="26"/>
      <c r="Q11" s="26"/>
      <c r="R11" s="21"/>
      <c r="S11" s="26"/>
      <c r="T11" s="26"/>
      <c r="U11" s="26"/>
      <c r="V11" s="21"/>
      <c r="W11" s="26"/>
      <c r="X11" s="131"/>
      <c r="Y11" s="139"/>
      <c r="Z11" s="131"/>
      <c r="AA11" s="131"/>
      <c r="AB11" s="139"/>
      <c r="AC11" s="21"/>
      <c r="AD11" s="26"/>
      <c r="AE11" s="26"/>
      <c r="AF11" s="21"/>
      <c r="AG11" s="21"/>
      <c r="AH11" s="21"/>
      <c r="AI11" s="21"/>
      <c r="AJ11" s="21"/>
      <c r="AK11" s="26"/>
      <c r="AL11" s="286"/>
      <c r="AM11" s="26"/>
      <c r="AN11" s="181"/>
      <c r="AO11" s="257"/>
      <c r="AP11" s="257"/>
      <c r="AQ11" s="123"/>
      <c r="AR11" s="285"/>
      <c r="AS11" s="21"/>
      <c r="AT11" s="21"/>
      <c r="AU11" s="21"/>
      <c r="AV11" s="21"/>
      <c r="AW11" s="26"/>
      <c r="AX11" s="116"/>
      <c r="AY11" s="26"/>
      <c r="AZ11" s="107"/>
      <c r="BA11" s="189"/>
      <c r="BB11" s="1"/>
      <c r="BC11" s="1"/>
      <c r="BD11" s="1"/>
      <c r="BE11" s="102"/>
      <c r="BF11" s="1"/>
      <c r="BG11" s="26"/>
      <c r="BH11" s="107"/>
      <c r="BI11" s="107"/>
      <c r="BJ11" s="1"/>
      <c r="BK11" s="189"/>
      <c r="BL11" s="189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J11" s="1"/>
      <c r="EK11" s="1"/>
      <c r="EL11" s="1"/>
      <c r="EM11" s="1"/>
      <c r="EN11" s="1"/>
      <c r="EO11" s="1"/>
      <c r="EP11" s="1"/>
      <c r="EQ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</row>
    <row r="12" spans="1:255">
      <c r="A12" s="13" t="s">
        <v>13</v>
      </c>
      <c r="B12" s="8">
        <v>62</v>
      </c>
      <c r="C12" s="8">
        <v>10.1</v>
      </c>
      <c r="D12" s="25">
        <v>11.17</v>
      </c>
      <c r="E12" s="25">
        <v>11.05</v>
      </c>
      <c r="F12" s="25">
        <v>10.95</v>
      </c>
      <c r="G12" s="25">
        <v>11.1</v>
      </c>
      <c r="H12" s="20">
        <v>11.23</v>
      </c>
      <c r="I12" s="25">
        <v>11.98</v>
      </c>
      <c r="J12" s="36">
        <v>12.1</v>
      </c>
      <c r="K12" s="20">
        <v>12.23</v>
      </c>
      <c r="L12" s="25">
        <v>12.2</v>
      </c>
      <c r="M12" s="20">
        <v>11.95</v>
      </c>
      <c r="N12" s="25">
        <v>11.71</v>
      </c>
      <c r="O12" s="25">
        <v>11.51</v>
      </c>
      <c r="P12" s="25">
        <v>11.3</v>
      </c>
      <c r="Q12" s="25">
        <v>11.13</v>
      </c>
      <c r="R12" s="20">
        <v>11.11</v>
      </c>
      <c r="S12" s="25">
        <v>8.9</v>
      </c>
      <c r="T12" s="25">
        <v>9.23</v>
      </c>
      <c r="U12" s="25">
        <v>8.7899999999999991</v>
      </c>
      <c r="V12" s="20">
        <v>9.2799999999999994</v>
      </c>
      <c r="W12" s="46">
        <v>10.49</v>
      </c>
      <c r="X12" s="136">
        <v>11.29</v>
      </c>
      <c r="Y12" s="137">
        <v>11.16</v>
      </c>
      <c r="Z12" s="20">
        <v>11.06</v>
      </c>
      <c r="AA12" s="130">
        <v>10.96</v>
      </c>
      <c r="AB12" s="25">
        <v>10.86</v>
      </c>
      <c r="AC12" s="55">
        <v>10.79</v>
      </c>
      <c r="AD12" s="52">
        <v>10.69</v>
      </c>
      <c r="AE12" s="46">
        <v>10.63</v>
      </c>
      <c r="AF12" s="55">
        <v>10.54</v>
      </c>
      <c r="AG12" s="54">
        <f>'Weekly stage data'!N8</f>
        <v>10.43</v>
      </c>
      <c r="AH12" s="54">
        <f>'Weekly stage data'!O8</f>
        <v>11.23</v>
      </c>
      <c r="AI12" s="54">
        <f>'Weekly stage data'!P8</f>
        <v>11.51</v>
      </c>
      <c r="AJ12" s="54">
        <v>11.49</v>
      </c>
      <c r="AK12" s="46">
        <f>'Weekly stage data'!Q8</f>
        <v>11.29</v>
      </c>
      <c r="AL12" s="278">
        <f>'Weekly stage data'!R8</f>
        <v>11.38</v>
      </c>
      <c r="AM12" s="46">
        <f>'Weekly stage data'!S8</f>
        <v>11.67</v>
      </c>
      <c r="AN12" s="182">
        <f>'Weekly stage data'!T8</f>
        <v>11.79</v>
      </c>
      <c r="AO12" s="244">
        <f>'Weekly stage data'!U8</f>
        <v>11.77</v>
      </c>
      <c r="AP12" s="244">
        <f>'Weekly stage data'!V8</f>
        <v>11.7</v>
      </c>
      <c r="AQ12" s="298">
        <f t="shared" ref="AQ12:AQ15" si="5">AP32</f>
        <v>-7.0000000000000284E-2</v>
      </c>
      <c r="AR12" s="284"/>
      <c r="AS12" s="21"/>
      <c r="AT12" s="21"/>
      <c r="AU12" s="21"/>
      <c r="AV12" s="21"/>
      <c r="AW12" s="26"/>
      <c r="AX12" s="116"/>
      <c r="AY12" s="26"/>
      <c r="AZ12" s="107"/>
      <c r="BA12" s="188">
        <v>261023080443001</v>
      </c>
      <c r="BB12" s="1"/>
      <c r="BC12" s="1"/>
      <c r="BD12" s="1"/>
      <c r="BE12" s="102"/>
      <c r="BF12" s="1"/>
      <c r="BG12" s="26"/>
      <c r="BH12" s="107"/>
      <c r="BI12" s="107"/>
      <c r="BJ12" s="1"/>
      <c r="BK12" s="188">
        <v>261023080443001</v>
      </c>
      <c r="BL12" s="188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J12" s="1"/>
      <c r="EK12" s="1"/>
      <c r="EL12" s="1"/>
      <c r="EM12" s="1"/>
      <c r="EN12" s="1"/>
      <c r="EO12" s="1"/>
      <c r="EP12" s="1"/>
      <c r="EQ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</row>
    <row r="13" spans="1:255">
      <c r="A13" s="13" t="s">
        <v>12</v>
      </c>
      <c r="B13" s="8">
        <v>63</v>
      </c>
      <c r="C13" s="8">
        <v>9.08</v>
      </c>
      <c r="D13" s="25">
        <v>9.8800000000000008</v>
      </c>
      <c r="E13" s="25">
        <v>10.029999999999999</v>
      </c>
      <c r="F13" s="25">
        <v>9.81</v>
      </c>
      <c r="G13" s="25">
        <v>9.74</v>
      </c>
      <c r="H13" s="20">
        <v>9.74</v>
      </c>
      <c r="I13" s="25">
        <v>10.86</v>
      </c>
      <c r="J13" s="36">
        <v>11.65</v>
      </c>
      <c r="K13" s="20">
        <v>11.99</v>
      </c>
      <c r="L13" s="25">
        <v>11.94</v>
      </c>
      <c r="M13" s="20">
        <v>11.67</v>
      </c>
      <c r="N13" s="25">
        <v>11.27</v>
      </c>
      <c r="O13" s="25">
        <v>10.98</v>
      </c>
      <c r="P13" s="25">
        <v>10.74</v>
      </c>
      <c r="Q13" s="25">
        <v>10.53</v>
      </c>
      <c r="R13" s="20">
        <v>10.5</v>
      </c>
      <c r="S13" s="25">
        <v>7.85</v>
      </c>
      <c r="T13" s="25">
        <v>7.97</v>
      </c>
      <c r="U13" s="25">
        <v>7.56</v>
      </c>
      <c r="V13" s="20">
        <v>7.4</v>
      </c>
      <c r="W13" s="46">
        <v>9.41</v>
      </c>
      <c r="X13" s="136">
        <v>10.66</v>
      </c>
      <c r="Y13" s="137">
        <v>10.54</v>
      </c>
      <c r="Z13" s="20">
        <v>10.43</v>
      </c>
      <c r="AA13" s="130">
        <v>10.32</v>
      </c>
      <c r="AB13" s="25">
        <v>10.23</v>
      </c>
      <c r="AC13" s="55">
        <v>10.14</v>
      </c>
      <c r="AD13" s="52">
        <v>10.050000000000001</v>
      </c>
      <c r="AE13" s="46">
        <v>9.9600000000000009</v>
      </c>
      <c r="AF13" s="55">
        <v>9.8699999999999992</v>
      </c>
      <c r="AG13" s="54">
        <f>'Weekly stage data'!N10</f>
        <v>8.74</v>
      </c>
      <c r="AH13" s="54">
        <v>9.3699999999999992</v>
      </c>
      <c r="AI13" s="54">
        <f>'Weekly stage data'!P10</f>
        <v>9.66</v>
      </c>
      <c r="AJ13" s="54">
        <v>10.18</v>
      </c>
      <c r="AK13" s="46">
        <f>'Weekly stage data'!Q10</f>
        <v>10.39</v>
      </c>
      <c r="AL13" s="278">
        <f>'Weekly stage data'!R10</f>
        <v>10.88</v>
      </c>
      <c r="AM13" s="46">
        <f>'Weekly stage data'!S10</f>
        <v>11.23</v>
      </c>
      <c r="AN13" s="182">
        <f>'Weekly stage data'!T10</f>
        <v>11.31</v>
      </c>
      <c r="AO13" s="244">
        <f>'Weekly stage data'!U10</f>
        <v>11.31</v>
      </c>
      <c r="AP13" s="244">
        <f>'Weekly stage data'!V10</f>
        <v>11.26</v>
      </c>
      <c r="AQ13" s="298">
        <f t="shared" si="5"/>
        <v>-5.0000000000000711E-2</v>
      </c>
      <c r="AR13" s="284"/>
      <c r="AS13" s="21"/>
      <c r="AT13" s="21"/>
      <c r="AU13" s="21"/>
      <c r="AV13" s="21"/>
      <c r="AW13" s="26"/>
      <c r="AX13" s="116"/>
      <c r="AY13" s="26"/>
      <c r="AZ13" s="107"/>
      <c r="BA13" s="188">
        <v>261117080315201</v>
      </c>
      <c r="BB13" s="1"/>
      <c r="BC13" s="1"/>
      <c r="BD13" s="1"/>
      <c r="BE13" s="102"/>
      <c r="BF13" s="1"/>
      <c r="BG13" s="26"/>
      <c r="BH13" s="107"/>
      <c r="BI13" s="107"/>
      <c r="BJ13" s="1"/>
      <c r="BK13" s="188">
        <v>261117080315201</v>
      </c>
      <c r="BL13" s="188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J13" s="1"/>
      <c r="EK13" s="1"/>
      <c r="EL13" s="1"/>
      <c r="EM13" s="1"/>
      <c r="EN13" s="1"/>
      <c r="EO13" s="1"/>
      <c r="EP13" s="1"/>
      <c r="EQ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</row>
    <row r="14" spans="1:255">
      <c r="A14" s="13"/>
      <c r="B14" s="8">
        <v>64</v>
      </c>
      <c r="C14" s="8">
        <v>8.49</v>
      </c>
      <c r="D14" s="25">
        <v>9.7200000000000006</v>
      </c>
      <c r="E14" s="25">
        <v>9.7799999999999994</v>
      </c>
      <c r="F14" s="25">
        <v>9.81</v>
      </c>
      <c r="G14" s="25">
        <v>9.9499999999999993</v>
      </c>
      <c r="H14" s="20">
        <v>9.9600000000000009</v>
      </c>
      <c r="I14" s="25">
        <v>10.38</v>
      </c>
      <c r="J14" s="36">
        <v>10.75</v>
      </c>
      <c r="K14" s="20">
        <v>11.05</v>
      </c>
      <c r="L14" s="25">
        <v>11.36</v>
      </c>
      <c r="M14" s="20">
        <v>11.32</v>
      </c>
      <c r="N14" s="25">
        <v>11.18</v>
      </c>
      <c r="O14" s="25">
        <v>10.98</v>
      </c>
      <c r="P14" s="25">
        <v>10.77</v>
      </c>
      <c r="Q14" s="25">
        <v>10.6</v>
      </c>
      <c r="R14" s="20">
        <v>10.52</v>
      </c>
      <c r="S14" s="25">
        <v>8.85</v>
      </c>
      <c r="T14" s="25">
        <v>8.7799999999999994</v>
      </c>
      <c r="U14" s="25">
        <v>8.6300000000000008</v>
      </c>
      <c r="V14" s="20">
        <v>8.52</v>
      </c>
      <c r="W14" s="46">
        <v>9.7200000000000006</v>
      </c>
      <c r="X14" s="136">
        <v>10.69</v>
      </c>
      <c r="Y14" s="137">
        <v>10.62</v>
      </c>
      <c r="Z14" s="20">
        <v>10.58</v>
      </c>
      <c r="AA14" s="130">
        <v>10.53</v>
      </c>
      <c r="AB14" s="25">
        <v>10.45</v>
      </c>
      <c r="AC14" s="55">
        <v>10.37</v>
      </c>
      <c r="AD14" s="52">
        <v>10.29</v>
      </c>
      <c r="AE14" s="46">
        <v>10.18</v>
      </c>
      <c r="AF14" s="55">
        <v>10.130000000000001</v>
      </c>
      <c r="AG14" s="54">
        <f>'Weekly stage data'!N5</f>
        <v>8.86</v>
      </c>
      <c r="AH14" s="54">
        <f>'Weekly stage data'!O5</f>
        <v>9.0299999999999994</v>
      </c>
      <c r="AI14" s="54">
        <f>'Weekly stage data'!P5</f>
        <v>9.14</v>
      </c>
      <c r="AJ14" s="54">
        <v>9.4</v>
      </c>
      <c r="AK14" s="46">
        <f>'Weekly stage data'!Q5</f>
        <v>9.42</v>
      </c>
      <c r="AL14" s="278">
        <f>'Weekly stage data'!R5</f>
        <v>9.74</v>
      </c>
      <c r="AM14" s="46">
        <f>'Weekly stage data'!S5</f>
        <v>10.3</v>
      </c>
      <c r="AN14" s="182">
        <f>'Weekly stage data'!T5</f>
        <v>10.41</v>
      </c>
      <c r="AO14" s="244">
        <f>'Weekly stage data'!U5</f>
        <v>10.6</v>
      </c>
      <c r="AP14" s="244">
        <f>'Weekly stage data'!V5</f>
        <v>10.69</v>
      </c>
      <c r="AQ14" s="298">
        <f t="shared" si="5"/>
        <v>8.9999999999999858E-2</v>
      </c>
      <c r="AR14" s="284"/>
      <c r="AS14" s="21">
        <f t="shared" ref="AS14:AZ14" si="6">AVERAGE(AG12:AG15)</f>
        <v>9.1349999999999998</v>
      </c>
      <c r="AT14" s="21">
        <f t="shared" si="6"/>
        <v>9.6100000000000012</v>
      </c>
      <c r="AU14" s="21">
        <f t="shared" si="6"/>
        <v>9.81</v>
      </c>
      <c r="AV14" s="21">
        <f t="shared" si="6"/>
        <v>9.99</v>
      </c>
      <c r="AW14" s="26">
        <f t="shared" si="6"/>
        <v>10.025</v>
      </c>
      <c r="AX14" s="116">
        <f t="shared" si="6"/>
        <v>10.265000000000001</v>
      </c>
      <c r="AY14" s="26">
        <f t="shared" si="6"/>
        <v>10.68</v>
      </c>
      <c r="AZ14" s="107">
        <f t="shared" si="6"/>
        <v>10.8</v>
      </c>
      <c r="BA14" s="188">
        <v>255828080401301</v>
      </c>
      <c r="BB14" s="1"/>
      <c r="BC14" s="1"/>
      <c r="BD14" s="1"/>
      <c r="BE14" s="102"/>
      <c r="BF14" s="1"/>
      <c r="BG14" s="26">
        <f>AVERAGE(AW12:AW15)</f>
        <v>10.025</v>
      </c>
      <c r="BH14" s="107">
        <f>AVERAGE(AX12:AX15)</f>
        <v>10.265000000000001</v>
      </c>
      <c r="BI14" s="107">
        <f>AVERAGE(AY12:AY15)</f>
        <v>10.68</v>
      </c>
      <c r="BJ14" s="1"/>
      <c r="BK14" s="188">
        <v>255828080401301</v>
      </c>
      <c r="BL14" s="188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J14" s="1"/>
      <c r="EK14" s="1"/>
      <c r="EL14" s="1"/>
      <c r="EM14" s="1"/>
      <c r="EN14" s="1"/>
      <c r="EO14" s="1"/>
      <c r="EP14" s="1"/>
      <c r="EQ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</row>
    <row r="15" spans="1:255">
      <c r="A15" s="13"/>
      <c r="B15" s="8">
        <v>65</v>
      </c>
      <c r="C15" s="8">
        <v>7.3</v>
      </c>
      <c r="D15" s="25">
        <v>9.34</v>
      </c>
      <c r="E15" s="25">
        <v>9.32</v>
      </c>
      <c r="F15" s="25">
        <v>9.43</v>
      </c>
      <c r="G15" s="25">
        <v>9.5299999999999994</v>
      </c>
      <c r="H15" s="20">
        <v>9.61</v>
      </c>
      <c r="I15" s="25">
        <v>9.89</v>
      </c>
      <c r="J15" s="36">
        <v>9.99</v>
      </c>
      <c r="K15" s="20">
        <v>10.17</v>
      </c>
      <c r="L15" s="25">
        <v>10.47</v>
      </c>
      <c r="M15" s="20">
        <v>10.47</v>
      </c>
      <c r="N15" s="25">
        <v>10.36</v>
      </c>
      <c r="O15" s="25">
        <v>10.210000000000001</v>
      </c>
      <c r="P15" s="25">
        <v>10.029999999999999</v>
      </c>
      <c r="Q15" s="25">
        <v>9.91</v>
      </c>
      <c r="R15" s="20">
        <v>9.89</v>
      </c>
      <c r="S15" s="25">
        <v>8.5</v>
      </c>
      <c r="T15" s="25">
        <v>8.41</v>
      </c>
      <c r="U15" s="25">
        <v>8.4600000000000009</v>
      </c>
      <c r="V15" s="20">
        <v>8.4</v>
      </c>
      <c r="W15" s="46">
        <v>9.44</v>
      </c>
      <c r="X15" s="136">
        <v>10.24</v>
      </c>
      <c r="Y15" s="137">
        <v>10.26</v>
      </c>
      <c r="Z15" s="20">
        <v>10.26</v>
      </c>
      <c r="AA15" s="130">
        <v>10.220000000000001</v>
      </c>
      <c r="AB15" s="25">
        <v>10.16</v>
      </c>
      <c r="AC15" s="55">
        <v>10.07</v>
      </c>
      <c r="AD15" s="52">
        <v>9.99</v>
      </c>
      <c r="AE15" s="46">
        <v>9.94</v>
      </c>
      <c r="AF15" s="55">
        <v>9.86</v>
      </c>
      <c r="AG15" s="54">
        <f>'Weekly stage data'!N3</f>
        <v>8.51</v>
      </c>
      <c r="AH15" s="54">
        <f>'Weekly stage data'!O3</f>
        <v>8.81</v>
      </c>
      <c r="AI15" s="54">
        <f>'Weekly stage data'!P3</f>
        <v>8.93</v>
      </c>
      <c r="AJ15" s="54">
        <v>8.89</v>
      </c>
      <c r="AK15" s="46">
        <f>'Weekly stage data'!Q3</f>
        <v>9</v>
      </c>
      <c r="AL15" s="278">
        <f>'Weekly stage data'!R3</f>
        <v>9.06</v>
      </c>
      <c r="AM15" s="46">
        <f>'Weekly stage data'!S3</f>
        <v>9.52</v>
      </c>
      <c r="AN15" s="182">
        <f>'Weekly stage data'!T3</f>
        <v>9.69</v>
      </c>
      <c r="AO15" s="244">
        <f>'Weekly stage data'!U3</f>
        <v>9.69</v>
      </c>
      <c r="AP15" s="244">
        <f>'Weekly stage data'!V3</f>
        <v>9.76</v>
      </c>
      <c r="AQ15" s="298">
        <f t="shared" si="5"/>
        <v>7.0000000000000284E-2</v>
      </c>
      <c r="AR15" s="284"/>
      <c r="AS15" s="21"/>
      <c r="AT15" s="21"/>
      <c r="AU15" s="21"/>
      <c r="AV15" s="21"/>
      <c r="AW15" s="26"/>
      <c r="AX15" s="116"/>
      <c r="AY15" s="26"/>
      <c r="AZ15" s="107"/>
      <c r="BA15" s="188">
        <v>254848080432001</v>
      </c>
      <c r="BB15" s="1"/>
      <c r="BC15" s="1"/>
      <c r="BD15" s="1"/>
      <c r="BE15" s="102"/>
      <c r="BF15" s="1"/>
      <c r="BG15" s="26"/>
      <c r="BH15" s="107"/>
      <c r="BI15" s="107"/>
      <c r="BJ15" s="1"/>
      <c r="BK15" s="188">
        <v>254848080432001</v>
      </c>
      <c r="BL15" s="188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J15" s="1"/>
      <c r="EK15" s="1"/>
      <c r="EL15" s="1"/>
      <c r="EM15" s="1"/>
      <c r="EN15" s="1"/>
      <c r="EO15" s="1"/>
      <c r="EP15" s="1"/>
      <c r="EQ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</row>
    <row r="16" spans="1:255">
      <c r="A16" s="13"/>
      <c r="B16" s="9"/>
      <c r="C16" s="9"/>
      <c r="D16" s="26"/>
      <c r="E16" s="26"/>
      <c r="F16" s="26"/>
      <c r="G16" s="26"/>
      <c r="H16" s="21"/>
      <c r="I16" s="26"/>
      <c r="J16" s="37"/>
      <c r="K16" s="21"/>
      <c r="L16" s="26"/>
      <c r="M16" s="21"/>
      <c r="N16" s="26"/>
      <c r="O16" s="26"/>
      <c r="P16" s="26"/>
      <c r="Q16" s="26"/>
      <c r="R16" s="21"/>
      <c r="S16" s="26"/>
      <c r="T16" s="26"/>
      <c r="U16" s="26"/>
      <c r="V16" s="21"/>
      <c r="W16" s="26"/>
      <c r="X16" s="131"/>
      <c r="Y16" s="139"/>
      <c r="Z16" s="131"/>
      <c r="AA16" s="131"/>
      <c r="AB16" s="139"/>
      <c r="AC16" s="21"/>
      <c r="AD16" s="26"/>
      <c r="AE16" s="26"/>
      <c r="AF16" s="21"/>
      <c r="AG16" s="21"/>
      <c r="AH16" s="21"/>
      <c r="AI16" s="21"/>
      <c r="AJ16" s="21"/>
      <c r="AK16" s="26"/>
      <c r="AL16" s="286"/>
      <c r="AM16" s="26"/>
      <c r="AN16" s="181"/>
      <c r="AO16" s="257"/>
      <c r="AP16" s="257"/>
      <c r="AQ16" s="123"/>
      <c r="AR16" s="285"/>
      <c r="AS16" s="21"/>
      <c r="AT16" s="21"/>
      <c r="AU16" s="21"/>
      <c r="AV16" s="21"/>
      <c r="AW16" s="26"/>
      <c r="AX16" s="116"/>
      <c r="AY16" s="26"/>
      <c r="AZ16" s="107"/>
      <c r="BA16" s="189"/>
      <c r="BB16" s="1"/>
      <c r="BC16" s="1"/>
      <c r="BD16" s="1"/>
      <c r="BE16" s="102"/>
      <c r="BF16" s="1"/>
      <c r="BG16" s="26"/>
      <c r="BH16" s="107"/>
      <c r="BI16" s="107"/>
      <c r="BJ16" s="1"/>
      <c r="BK16" s="189"/>
      <c r="BL16" s="189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J16" s="1"/>
      <c r="EK16" s="1"/>
      <c r="EL16" s="1"/>
      <c r="EM16" s="1"/>
      <c r="EN16" s="1"/>
      <c r="EO16" s="1"/>
      <c r="EP16" s="1"/>
      <c r="EQ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</row>
    <row r="17" spans="1:237">
      <c r="A17" s="13" t="s">
        <v>0</v>
      </c>
      <c r="B17" s="9">
        <v>76</v>
      </c>
      <c r="C17" s="9">
        <v>6.32</v>
      </c>
      <c r="D17" s="25">
        <v>7.37</v>
      </c>
      <c r="E17" s="25">
        <v>7.38</v>
      </c>
      <c r="F17" s="25">
        <v>7.37</v>
      </c>
      <c r="G17" s="25">
        <v>7.38</v>
      </c>
      <c r="H17" s="20">
        <v>7.43</v>
      </c>
      <c r="I17" s="25">
        <v>7.65</v>
      </c>
      <c r="J17" s="36">
        <v>7.84</v>
      </c>
      <c r="K17" s="20">
        <v>7.93</v>
      </c>
      <c r="L17" s="25">
        <v>8.3000000000000007</v>
      </c>
      <c r="M17" s="20">
        <v>8.4600000000000009</v>
      </c>
      <c r="N17" s="25">
        <v>8.57</v>
      </c>
      <c r="O17" s="25">
        <v>8.6300000000000008</v>
      </c>
      <c r="P17" s="25">
        <v>8.44</v>
      </c>
      <c r="Q17" s="25">
        <v>8.27</v>
      </c>
      <c r="R17" s="20">
        <v>8.07</v>
      </c>
      <c r="S17" s="25">
        <v>7</v>
      </c>
      <c r="T17" s="25">
        <v>6.86</v>
      </c>
      <c r="U17" s="25">
        <v>6.67</v>
      </c>
      <c r="V17" s="20">
        <v>6.6</v>
      </c>
      <c r="W17" s="46">
        <v>7.35</v>
      </c>
      <c r="X17" s="136">
        <v>8.82</v>
      </c>
      <c r="Y17" s="137">
        <v>8.66</v>
      </c>
      <c r="Z17" s="151">
        <v>8.5500000000000007</v>
      </c>
      <c r="AA17" s="152">
        <v>8.4499999999999993</v>
      </c>
      <c r="AB17" s="25">
        <v>8.39</v>
      </c>
      <c r="AC17" s="55">
        <v>8.32</v>
      </c>
      <c r="AD17" s="52">
        <v>8.2899999999999991</v>
      </c>
      <c r="AE17" s="46">
        <v>8.33</v>
      </c>
      <c r="AF17" s="55">
        <v>8.25</v>
      </c>
      <c r="AG17" s="54">
        <f>'Weekly stage data'!N6</f>
        <v>7</v>
      </c>
      <c r="AH17" s="54">
        <f>'Weekly stage data'!O6</f>
        <v>7.15</v>
      </c>
      <c r="AI17" s="54">
        <f>'Weekly stage data'!P6</f>
        <v>7.28</v>
      </c>
      <c r="AJ17" s="54">
        <v>7.35</v>
      </c>
      <c r="AK17" s="46">
        <f>'Weekly stage data'!Q6</f>
        <v>7.59</v>
      </c>
      <c r="AL17" s="278">
        <f>'Weekly stage data'!R6</f>
        <v>8.0299999999999994</v>
      </c>
      <c r="AM17" s="46">
        <f>'Weekly stage data'!S6</f>
        <v>8.5</v>
      </c>
      <c r="AN17" s="182">
        <f>'Weekly stage data'!T6</f>
        <v>8.57</v>
      </c>
      <c r="AO17" s="244">
        <f>'Weekly stage data'!U6</f>
        <v>8.65</v>
      </c>
      <c r="AP17" s="244">
        <f>'Weekly stage data'!V6</f>
        <v>8.66</v>
      </c>
      <c r="AQ17" s="298">
        <f t="shared" ref="AQ17:AQ19" si="7">AP37</f>
        <v>9.9999999999997868E-3</v>
      </c>
      <c r="AR17" s="284"/>
      <c r="AS17" s="21"/>
      <c r="AT17" s="21"/>
      <c r="AU17" s="21"/>
      <c r="AV17" s="21"/>
      <c r="AW17" s="26"/>
      <c r="AX17" s="116"/>
      <c r="AY17" s="26"/>
      <c r="AZ17" s="107"/>
      <c r="BA17" s="188">
        <v>260037080303401</v>
      </c>
      <c r="BB17" s="1"/>
      <c r="BC17" s="1"/>
      <c r="BD17" s="1"/>
      <c r="BE17" s="102"/>
      <c r="BF17" s="1"/>
      <c r="BG17" s="26"/>
      <c r="BH17" s="107"/>
      <c r="BI17" s="107"/>
      <c r="BJ17" s="1"/>
      <c r="BK17" s="188">
        <v>260037080303401</v>
      </c>
      <c r="BL17" s="188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J17" s="1"/>
      <c r="EK17" s="1"/>
      <c r="EL17" s="1"/>
      <c r="EM17" s="1"/>
      <c r="EN17" s="1"/>
      <c r="EO17" s="1"/>
      <c r="EP17" s="1"/>
      <c r="EQ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</row>
    <row r="18" spans="1:237">
      <c r="A18" s="13" t="s">
        <v>12</v>
      </c>
      <c r="B18" s="8">
        <v>71</v>
      </c>
      <c r="C18" s="8">
        <v>6.52</v>
      </c>
      <c r="D18" s="25">
        <v>7.58</v>
      </c>
      <c r="E18" s="25">
        <v>7.55</v>
      </c>
      <c r="F18" s="25">
        <v>7.62</v>
      </c>
      <c r="G18" s="25">
        <v>7.67</v>
      </c>
      <c r="H18" s="20">
        <v>7.67</v>
      </c>
      <c r="I18" s="25">
        <v>7.91</v>
      </c>
      <c r="J18" s="36">
        <v>8.01</v>
      </c>
      <c r="K18" s="20">
        <v>7.99</v>
      </c>
      <c r="L18" s="25">
        <v>8.15</v>
      </c>
      <c r="M18" s="20">
        <v>8.2100000000000009</v>
      </c>
      <c r="N18" s="25">
        <v>8.2100000000000009</v>
      </c>
      <c r="O18" s="25">
        <v>8.23</v>
      </c>
      <c r="P18" s="25">
        <v>8.19</v>
      </c>
      <c r="Q18" s="25">
        <v>8.15</v>
      </c>
      <c r="R18" s="20">
        <v>8.1</v>
      </c>
      <c r="S18" s="25">
        <v>7.1</v>
      </c>
      <c r="T18" s="25">
        <v>7.17</v>
      </c>
      <c r="U18" s="25">
        <v>7.03</v>
      </c>
      <c r="V18" s="20">
        <v>7.08</v>
      </c>
      <c r="W18" s="46">
        <v>7.62</v>
      </c>
      <c r="X18" s="136">
        <v>8.31</v>
      </c>
      <c r="Y18" s="137">
        <v>8.23</v>
      </c>
      <c r="Z18" s="20">
        <v>8.19</v>
      </c>
      <c r="AA18" s="130">
        <v>8.14</v>
      </c>
      <c r="AB18" s="25">
        <v>8.08</v>
      </c>
      <c r="AC18" s="55">
        <v>8.0399999999999991</v>
      </c>
      <c r="AD18" s="52">
        <v>8</v>
      </c>
      <c r="AE18" s="46">
        <v>8.0399999999999991</v>
      </c>
      <c r="AF18" s="55">
        <v>7.97</v>
      </c>
      <c r="AG18" s="54">
        <f>'Weekly stage data'!N4</f>
        <v>7.02</v>
      </c>
      <c r="AH18" s="54">
        <f>'Weekly stage data'!O4</f>
        <v>7.13</v>
      </c>
      <c r="AI18" s="54">
        <f>'Weekly stage data'!P4</f>
        <v>7.26</v>
      </c>
      <c r="AJ18" s="54">
        <v>7.25</v>
      </c>
      <c r="AK18" s="46">
        <f>'Weekly stage data'!Q4</f>
        <v>7.28</v>
      </c>
      <c r="AL18" s="278">
        <f>'Weekly stage data'!R4</f>
        <v>7.52</v>
      </c>
      <c r="AM18" s="46">
        <f>'Weekly stage data'!S4</f>
        <v>7.75</v>
      </c>
      <c r="AN18" s="182">
        <f>'Weekly stage data'!T4</f>
        <v>7.9</v>
      </c>
      <c r="AO18" s="244">
        <f>'Weekly stage data'!U4</f>
        <v>8.02</v>
      </c>
      <c r="AP18" s="244">
        <f>'Weekly stage data'!V4</f>
        <v>8.16</v>
      </c>
      <c r="AQ18" s="298">
        <f t="shared" si="7"/>
        <v>0.14000000000000057</v>
      </c>
      <c r="AR18" s="284"/>
      <c r="AS18" s="21">
        <f t="shared" ref="AS18:AZ18" si="8">AVERAGE(AG17:AG19)</f>
        <v>6.7833333333333341</v>
      </c>
      <c r="AT18" s="21">
        <f t="shared" si="8"/>
        <v>7.03</v>
      </c>
      <c r="AU18" s="21">
        <f t="shared" si="8"/>
        <v>7.1766666666666667</v>
      </c>
      <c r="AV18" s="21">
        <f t="shared" si="8"/>
        <v>7.2</v>
      </c>
      <c r="AW18" s="26">
        <f t="shared" si="8"/>
        <v>7.2966666666666669</v>
      </c>
      <c r="AX18" s="116">
        <f t="shared" si="8"/>
        <v>7.586666666666666</v>
      </c>
      <c r="AY18" s="26">
        <f t="shared" si="8"/>
        <v>7.8900000000000006</v>
      </c>
      <c r="AZ18" s="107">
        <f t="shared" si="8"/>
        <v>7.9866666666666672</v>
      </c>
      <c r="BA18" s="188">
        <v>255250080335001</v>
      </c>
      <c r="BB18" s="1"/>
      <c r="BC18" s="1"/>
      <c r="BD18" s="1"/>
      <c r="BE18" s="102"/>
      <c r="BF18" s="1"/>
      <c r="BG18" s="26">
        <f>AVERAGE(AW17:AW19)</f>
        <v>7.2966666666666669</v>
      </c>
      <c r="BH18" s="107">
        <f>AVERAGE(AX17:AX19)</f>
        <v>7.586666666666666</v>
      </c>
      <c r="BI18" s="107">
        <f>AVERAGE(AY17:AY19)</f>
        <v>7.8900000000000006</v>
      </c>
      <c r="BJ18" s="1"/>
      <c r="BK18" s="188">
        <v>255250080335001</v>
      </c>
      <c r="BL18" s="188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J18" s="1"/>
      <c r="EK18" s="1"/>
      <c r="EL18" s="1"/>
      <c r="EM18" s="1"/>
      <c r="EN18" s="1"/>
      <c r="EO18" s="1"/>
      <c r="EP18" s="1"/>
      <c r="EQ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</row>
    <row r="19" spans="1:237">
      <c r="A19" s="13"/>
      <c r="B19" s="9" t="s">
        <v>14</v>
      </c>
      <c r="C19" s="9">
        <v>6.23</v>
      </c>
      <c r="D19" s="25">
        <v>7.39</v>
      </c>
      <c r="E19" s="25">
        <v>7.28</v>
      </c>
      <c r="F19" s="25">
        <v>7.34</v>
      </c>
      <c r="G19" s="25">
        <v>7.57</v>
      </c>
      <c r="H19" s="20">
        <v>7.57</v>
      </c>
      <c r="I19" s="25">
        <v>7.68</v>
      </c>
      <c r="J19" s="36">
        <v>7.74</v>
      </c>
      <c r="K19" s="20">
        <v>7.75</v>
      </c>
      <c r="L19" s="25">
        <v>7.84</v>
      </c>
      <c r="M19" s="20">
        <v>7.88</v>
      </c>
      <c r="N19" s="25">
        <v>7.89</v>
      </c>
      <c r="O19" s="25">
        <v>7.9</v>
      </c>
      <c r="P19" s="25">
        <v>7.9</v>
      </c>
      <c r="Q19" s="25">
        <v>7.9</v>
      </c>
      <c r="R19" s="20">
        <v>7.91</v>
      </c>
      <c r="S19" s="25">
        <v>6.28</v>
      </c>
      <c r="T19" s="25">
        <v>6.42</v>
      </c>
      <c r="U19" s="25">
        <v>6.24</v>
      </c>
      <c r="V19" s="20">
        <v>6.15</v>
      </c>
      <c r="W19" s="46">
        <v>7.1</v>
      </c>
      <c r="X19" s="136">
        <v>7.95</v>
      </c>
      <c r="Y19" s="137">
        <v>7.86</v>
      </c>
      <c r="Z19" s="20">
        <v>7.78</v>
      </c>
      <c r="AA19" s="130">
        <v>7.68</v>
      </c>
      <c r="AB19" s="25">
        <v>7.6</v>
      </c>
      <c r="AC19" s="55">
        <v>7.52</v>
      </c>
      <c r="AD19" s="52">
        <v>7.43</v>
      </c>
      <c r="AE19" s="46">
        <v>7.42</v>
      </c>
      <c r="AF19" s="55">
        <v>7.36</v>
      </c>
      <c r="AG19" s="54">
        <f>'Weekly stage data'!N2</f>
        <v>6.33</v>
      </c>
      <c r="AH19" s="54">
        <f>'Weekly stage data'!O2</f>
        <v>6.81</v>
      </c>
      <c r="AI19" s="54">
        <f>'Weekly stage data'!P2</f>
        <v>6.99</v>
      </c>
      <c r="AJ19" s="54">
        <v>7</v>
      </c>
      <c r="AK19" s="46">
        <f>'Weekly stage data'!Q2</f>
        <v>7.02</v>
      </c>
      <c r="AL19" s="278">
        <f>'Weekly stage data'!R2</f>
        <v>7.21</v>
      </c>
      <c r="AM19" s="46">
        <f>'Weekly stage data'!S2</f>
        <v>7.42</v>
      </c>
      <c r="AN19" s="182">
        <f>'Weekly stage data'!T2</f>
        <v>7.49</v>
      </c>
      <c r="AO19" s="244">
        <f>'Weekly stage data'!U2</f>
        <v>7.61</v>
      </c>
      <c r="AP19" s="244">
        <f>'Weekly stage data'!V2</f>
        <v>7.85</v>
      </c>
      <c r="AQ19" s="298">
        <f t="shared" si="7"/>
        <v>0.23999999999999932</v>
      </c>
      <c r="AR19" s="284"/>
      <c r="AS19" s="21"/>
      <c r="AT19" s="21"/>
      <c r="AU19" s="21"/>
      <c r="AV19" s="21"/>
      <c r="AW19" s="26"/>
      <c r="AX19" s="116"/>
      <c r="AY19" s="26"/>
      <c r="AZ19" s="107"/>
      <c r="BA19" s="188">
        <v>254754080344300</v>
      </c>
      <c r="BB19" s="1"/>
      <c r="BC19" s="1"/>
      <c r="BD19" s="1"/>
      <c r="BE19" s="102"/>
      <c r="BF19" s="1"/>
      <c r="BG19" s="26"/>
      <c r="BH19" s="107"/>
      <c r="BI19" s="107"/>
      <c r="BJ19" s="1"/>
      <c r="BK19" s="188">
        <v>254754080344300</v>
      </c>
      <c r="BL19" s="188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J19" s="1"/>
      <c r="EK19" s="1"/>
      <c r="EL19" s="1"/>
      <c r="EM19" s="1"/>
      <c r="EN19" s="1"/>
      <c r="EO19" s="1"/>
      <c r="EP19" s="1"/>
      <c r="EQ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</row>
    <row r="20" spans="1:237">
      <c r="A20" s="13"/>
      <c r="B20" s="9"/>
      <c r="C20" s="9"/>
      <c r="D20" s="25"/>
      <c r="E20" s="25"/>
      <c r="F20" s="25"/>
      <c r="G20" s="25"/>
      <c r="H20" s="20"/>
      <c r="I20" s="25"/>
      <c r="J20" s="36"/>
      <c r="K20" s="20"/>
      <c r="L20" s="25"/>
      <c r="M20" s="20"/>
      <c r="N20" s="25"/>
      <c r="O20" s="25"/>
      <c r="P20" s="25"/>
      <c r="Q20" s="25"/>
      <c r="R20" s="20"/>
      <c r="S20" s="52"/>
      <c r="T20" s="52"/>
      <c r="U20" s="52"/>
      <c r="V20" s="55"/>
      <c r="W20" s="46"/>
      <c r="X20" s="132"/>
      <c r="Y20" s="140"/>
      <c r="Z20" s="132"/>
      <c r="AA20" s="132"/>
      <c r="AB20" s="140"/>
      <c r="AC20" s="54"/>
      <c r="AD20" s="46"/>
      <c r="AE20" s="46"/>
      <c r="AF20" s="54"/>
      <c r="AG20" s="54"/>
      <c r="AH20" s="54"/>
      <c r="AI20" s="54"/>
      <c r="AJ20" s="54"/>
      <c r="AK20" s="46"/>
      <c r="AL20" s="278"/>
      <c r="AM20" s="46"/>
      <c r="AN20" s="182"/>
      <c r="AO20" s="244"/>
      <c r="AP20" s="244"/>
      <c r="AQ20" s="123"/>
      <c r="AR20" s="284"/>
      <c r="AS20" s="21"/>
      <c r="AT20" s="21"/>
      <c r="AU20" s="21"/>
      <c r="AV20" s="21"/>
      <c r="AW20" s="26"/>
      <c r="AX20" s="116"/>
      <c r="AY20" s="26"/>
      <c r="AZ20" s="107"/>
      <c r="BA20" s="189"/>
      <c r="BB20" s="1"/>
      <c r="BC20" s="1"/>
      <c r="BD20" s="1"/>
      <c r="BE20" s="102"/>
      <c r="BF20" s="1"/>
      <c r="BG20" s="26"/>
      <c r="BH20" s="107"/>
      <c r="BI20" s="107"/>
      <c r="BJ20" s="1"/>
      <c r="BK20" s="189"/>
      <c r="BL20" s="189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J20" s="1"/>
      <c r="EK20" s="1"/>
      <c r="EL20" s="1"/>
      <c r="EM20" s="1"/>
      <c r="EN20" s="1"/>
      <c r="EO20" s="1"/>
      <c r="EP20" s="1"/>
      <c r="EQ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</row>
    <row r="21" spans="1:237" ht="16.5" thickBot="1">
      <c r="A21" s="14" t="s">
        <v>2</v>
      </c>
      <c r="B21" s="10" t="s">
        <v>3</v>
      </c>
      <c r="C21" s="10">
        <v>5.62</v>
      </c>
      <c r="D21" s="25">
        <v>6.75</v>
      </c>
      <c r="E21" s="25">
        <v>6.65</v>
      </c>
      <c r="F21" s="25">
        <v>6.73</v>
      </c>
      <c r="G21" s="25">
        <v>6.97</v>
      </c>
      <c r="H21" s="20">
        <v>6.95</v>
      </c>
      <c r="I21" s="25">
        <v>7</v>
      </c>
      <c r="J21" s="38">
        <v>7.09</v>
      </c>
      <c r="K21" s="20">
        <v>7.01</v>
      </c>
      <c r="L21" s="25">
        <v>6.98</v>
      </c>
      <c r="M21" s="20">
        <v>6.98</v>
      </c>
      <c r="N21" s="25">
        <v>7.1</v>
      </c>
      <c r="O21" s="25">
        <v>7.15</v>
      </c>
      <c r="P21" s="25">
        <v>7.18</v>
      </c>
      <c r="Q21" s="25">
        <v>7.23</v>
      </c>
      <c r="R21" s="20">
        <v>7.24</v>
      </c>
      <c r="S21" s="25">
        <v>5.0599999999999996</v>
      </c>
      <c r="T21" s="25">
        <v>5.92</v>
      </c>
      <c r="U21" s="25">
        <v>5.65</v>
      </c>
      <c r="V21" s="20">
        <v>5.47</v>
      </c>
      <c r="W21" s="46">
        <v>6.16</v>
      </c>
      <c r="X21" s="54" t="s">
        <v>73</v>
      </c>
      <c r="Y21" s="46">
        <v>6.94</v>
      </c>
      <c r="Z21" s="20">
        <v>6.85</v>
      </c>
      <c r="AA21" s="130">
        <v>6.76</v>
      </c>
      <c r="AB21" s="25">
        <v>6.67</v>
      </c>
      <c r="AC21" s="55">
        <v>6.57</v>
      </c>
      <c r="AD21" s="52">
        <v>6.47</v>
      </c>
      <c r="AE21" s="46">
        <v>6.4</v>
      </c>
      <c r="AF21" s="55">
        <v>6.33</v>
      </c>
      <c r="AG21" s="263">
        <f>'Weekly stage data'!N1</f>
        <v>5.42</v>
      </c>
      <c r="AH21" s="263">
        <f>'Weekly stage data'!O1</f>
        <v>5.98</v>
      </c>
      <c r="AI21" s="263">
        <f>'Weekly stage data'!P1</f>
        <v>6.28</v>
      </c>
      <c r="AJ21" s="263">
        <v>6.52</v>
      </c>
      <c r="AK21" s="264">
        <f>'Weekly stage data'!Q1</f>
        <v>6.62</v>
      </c>
      <c r="AL21" s="300">
        <f>'Weekly stage data'!R1</f>
        <v>6.96</v>
      </c>
      <c r="AM21" s="264">
        <f>'Weekly stage data'!S1</f>
        <v>6.94</v>
      </c>
      <c r="AN21" s="327">
        <f>'Weekly stage data'!T1</f>
        <v>6.87</v>
      </c>
      <c r="AO21" s="301">
        <f>'Weekly stage data'!U1</f>
        <v>6.88</v>
      </c>
      <c r="AP21" s="301">
        <f>'Weekly stage data'!V1</f>
        <v>6.98</v>
      </c>
      <c r="AQ21" s="298">
        <f>AP41</f>
        <v>0.10000000000000053</v>
      </c>
      <c r="AR21" s="284"/>
      <c r="AS21" s="121">
        <f t="shared" ref="AS21:AZ21" si="9">AG21</f>
        <v>5.42</v>
      </c>
      <c r="AT21" s="121">
        <f t="shared" si="9"/>
        <v>5.98</v>
      </c>
      <c r="AU21" s="121">
        <f t="shared" si="9"/>
        <v>6.28</v>
      </c>
      <c r="AV21" s="121">
        <f t="shared" si="9"/>
        <v>6.52</v>
      </c>
      <c r="AW21" s="269">
        <f t="shared" si="9"/>
        <v>6.62</v>
      </c>
      <c r="AX21" s="303">
        <f t="shared" si="9"/>
        <v>6.96</v>
      </c>
      <c r="AY21" s="269">
        <f t="shared" si="9"/>
        <v>6.94</v>
      </c>
      <c r="AZ21" s="304">
        <f t="shared" si="9"/>
        <v>6.87</v>
      </c>
      <c r="BA21" s="188">
        <v>254315080331500</v>
      </c>
      <c r="BB21" s="1"/>
      <c r="BC21" s="1"/>
      <c r="BD21" s="1"/>
      <c r="BE21" s="102"/>
      <c r="BF21" s="1"/>
      <c r="BG21" s="269">
        <f>AW21</f>
        <v>6.62</v>
      </c>
      <c r="BH21" s="304">
        <f>AX21</f>
        <v>6.96</v>
      </c>
      <c r="BI21" s="304">
        <f>AY21</f>
        <v>6.94</v>
      </c>
      <c r="BJ21" s="1"/>
      <c r="BK21" s="188">
        <v>254315080331500</v>
      </c>
      <c r="BL21" s="188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J21" s="1"/>
      <c r="EK21" s="1"/>
      <c r="EL21" s="1"/>
      <c r="EM21" s="1"/>
      <c r="EN21" s="1"/>
      <c r="EO21" s="1"/>
      <c r="EP21" s="1"/>
      <c r="EQ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</row>
    <row r="22" spans="1:237" ht="74.25" customHeight="1" thickBot="1">
      <c r="A22" s="2"/>
      <c r="B22" s="2"/>
      <c r="C22" s="4"/>
      <c r="D22" s="23" t="s">
        <v>18</v>
      </c>
      <c r="E22" s="34" t="s">
        <v>20</v>
      </c>
      <c r="F22" s="24" t="s">
        <v>23</v>
      </c>
      <c r="G22" s="23" t="s">
        <v>27</v>
      </c>
      <c r="H22" s="23" t="s">
        <v>29</v>
      </c>
      <c r="I22" s="24" t="s">
        <v>32</v>
      </c>
      <c r="J22" s="35" t="s">
        <v>35</v>
      </c>
      <c r="K22" s="23" t="s">
        <v>38</v>
      </c>
      <c r="L22" s="24" t="s">
        <v>41</v>
      </c>
      <c r="M22" s="23" t="s">
        <v>44</v>
      </c>
      <c r="N22" s="24" t="s">
        <v>46</v>
      </c>
      <c r="O22" s="24" t="s">
        <v>50</v>
      </c>
      <c r="P22" s="24" t="s">
        <v>53</v>
      </c>
      <c r="Q22" s="24" t="s">
        <v>56</v>
      </c>
      <c r="R22" s="23" t="s">
        <v>59</v>
      </c>
      <c r="S22" s="24" t="s">
        <v>62</v>
      </c>
      <c r="T22" s="24" t="s">
        <v>65</v>
      </c>
      <c r="U22" s="24" t="s">
        <v>68</v>
      </c>
      <c r="V22" s="23" t="s">
        <v>71</v>
      </c>
      <c r="W22" s="24" t="s">
        <v>95</v>
      </c>
      <c r="X22" s="60" t="s">
        <v>108</v>
      </c>
      <c r="Y22" s="63" t="s">
        <v>115</v>
      </c>
      <c r="Z22" s="60" t="s">
        <v>116</v>
      </c>
      <c r="AA22" s="60" t="s">
        <v>125</v>
      </c>
      <c r="AB22" s="63" t="s">
        <v>128</v>
      </c>
      <c r="AC22" s="60" t="s">
        <v>141</v>
      </c>
      <c r="AD22" s="163" t="s">
        <v>152</v>
      </c>
      <c r="AE22" s="63" t="s">
        <v>151</v>
      </c>
      <c r="AF22" s="63" t="s">
        <v>155</v>
      </c>
      <c r="AG22" s="122" t="s">
        <v>253</v>
      </c>
      <c r="AH22" s="110" t="s">
        <v>259</v>
      </c>
      <c r="AI22" s="110" t="s">
        <v>269</v>
      </c>
      <c r="AJ22" s="110" t="s">
        <v>273</v>
      </c>
      <c r="AK22" s="110" t="s">
        <v>287</v>
      </c>
      <c r="AL22" s="122" t="s">
        <v>288</v>
      </c>
      <c r="AM22" s="95" t="s">
        <v>291</v>
      </c>
      <c r="AN22" s="110" t="s">
        <v>295</v>
      </c>
      <c r="AO22" s="105" t="s">
        <v>303</v>
      </c>
      <c r="AP22" s="105" t="s">
        <v>311</v>
      </c>
      <c r="AQ22" s="302" t="s">
        <v>264</v>
      </c>
      <c r="AR22" s="208"/>
      <c r="AS22" s="268" t="s">
        <v>255</v>
      </c>
      <c r="AT22" s="87" t="s">
        <v>262</v>
      </c>
      <c r="AU22" s="87" t="s">
        <v>266</v>
      </c>
      <c r="AV22" s="87" t="s">
        <v>277</v>
      </c>
      <c r="AW22" s="87" t="s">
        <v>280</v>
      </c>
      <c r="AX22" s="87" t="s">
        <v>283</v>
      </c>
      <c r="AY22" s="87" t="s">
        <v>292</v>
      </c>
      <c r="AZ22" s="314" t="s">
        <v>299</v>
      </c>
      <c r="BA22" s="320"/>
      <c r="BB22" s="316"/>
      <c r="BC22" s="316"/>
      <c r="BD22" s="316"/>
      <c r="BE22" s="316"/>
      <c r="BF22" s="316"/>
      <c r="BG22" s="88" t="s">
        <v>299</v>
      </c>
      <c r="BH22" s="19" t="s">
        <v>306</v>
      </c>
      <c r="BI22" s="19" t="s">
        <v>314</v>
      </c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J22" s="1"/>
      <c r="EK22" s="1"/>
      <c r="EL22" s="1"/>
      <c r="EM22" s="1"/>
      <c r="EN22" s="1"/>
      <c r="EO22" s="1"/>
      <c r="EP22" s="1"/>
      <c r="EQ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</row>
    <row r="23" spans="1:237">
      <c r="A23" s="3"/>
      <c r="B23" s="15" t="s">
        <v>5</v>
      </c>
      <c r="C23" s="48" t="s">
        <v>6</v>
      </c>
      <c r="D23" s="47"/>
      <c r="E23" s="33">
        <f t="shared" ref="E23:R23" si="10">E3-D3</f>
        <v>-7.0000000000000284E-2</v>
      </c>
      <c r="F23" s="30">
        <f t="shared" si="10"/>
        <v>3.0000000000001137E-2</v>
      </c>
      <c r="G23" s="27">
        <f t="shared" si="10"/>
        <v>9.9999999999980105E-3</v>
      </c>
      <c r="H23" s="27">
        <f t="shared" si="10"/>
        <v>0.17000000000000171</v>
      </c>
      <c r="I23" s="30">
        <f t="shared" si="10"/>
        <v>0.71999999999999886</v>
      </c>
      <c r="J23" s="39">
        <f t="shared" si="10"/>
        <v>-8.9999999999999858E-2</v>
      </c>
      <c r="K23" s="27">
        <f t="shared" si="10"/>
        <v>-7.0000000000000284E-2</v>
      </c>
      <c r="L23" s="30">
        <f t="shared" si="10"/>
        <v>8.9999999999999858E-2</v>
      </c>
      <c r="M23" s="27">
        <f t="shared" si="10"/>
        <v>-7.9999999999998295E-2</v>
      </c>
      <c r="N23" s="30">
        <f t="shared" si="10"/>
        <v>-0.11000000000000298</v>
      </c>
      <c r="O23" s="30">
        <f t="shared" si="10"/>
        <v>-7.9999999999998295E-2</v>
      </c>
      <c r="P23" s="30">
        <f t="shared" si="10"/>
        <v>-0.10999999999999943</v>
      </c>
      <c r="Q23" s="30">
        <f t="shared" si="10"/>
        <v>-6.0000000000002274E-2</v>
      </c>
      <c r="R23" s="27">
        <f t="shared" si="10"/>
        <v>0.13000000000000256</v>
      </c>
      <c r="S23" s="30" t="e">
        <f>S3-#REF!</f>
        <v>#REF!</v>
      </c>
      <c r="T23" s="30">
        <f t="shared" ref="T23:V25" si="11">T3-S3</f>
        <v>-8.9999999999999858E-2</v>
      </c>
      <c r="U23" s="30">
        <f t="shared" si="11"/>
        <v>-0.17999999999999972</v>
      </c>
      <c r="V23" s="27">
        <f t="shared" si="11"/>
        <v>0.30999999999999872</v>
      </c>
      <c r="W23" s="30" t="e">
        <f>(W3-#REF!)/3</f>
        <v>#REF!</v>
      </c>
      <c r="X23" s="27"/>
      <c r="Y23" s="30">
        <f t="shared" ref="Y23:AF23" si="12">Y3-X3</f>
        <v>-5.0000000000000711E-2</v>
      </c>
      <c r="Z23" s="27">
        <f t="shared" si="12"/>
        <v>-3.9999999999999147E-2</v>
      </c>
      <c r="AA23" s="27">
        <f t="shared" si="12"/>
        <v>-7.0000000000000284E-2</v>
      </c>
      <c r="AB23" s="30">
        <f t="shared" si="12"/>
        <v>-5.9999999999998721E-2</v>
      </c>
      <c r="AC23" s="27">
        <f t="shared" si="12"/>
        <v>-6.0000000000002274E-2</v>
      </c>
      <c r="AD23" s="33">
        <f t="shared" si="12"/>
        <v>-7.9999999999998295E-2</v>
      </c>
      <c r="AE23" s="30">
        <f t="shared" si="12"/>
        <v>-1.9999999999999574E-2</v>
      </c>
      <c r="AF23" s="27">
        <f t="shared" si="12"/>
        <v>-0.10000000000000142</v>
      </c>
      <c r="AG23" s="265">
        <v>0.39000000000000057</v>
      </c>
      <c r="AH23" s="266">
        <f t="shared" ref="AH23:AJ25" si="13">AH3-AG3</f>
        <v>7.0000000000000284E-2</v>
      </c>
      <c r="AI23" s="265">
        <f t="shared" si="13"/>
        <v>0.16000000000000014</v>
      </c>
      <c r="AJ23" s="266">
        <f t="shared" si="13"/>
        <v>-0.12999999999999901</v>
      </c>
      <c r="AK23" s="267">
        <f t="shared" ref="AK23:AL25" si="14">AK3-AJ3</f>
        <v>-2.0000000000003126E-2</v>
      </c>
      <c r="AL23" s="289">
        <f t="shared" si="14"/>
        <v>0.21000000000000085</v>
      </c>
      <c r="AM23" s="267">
        <f t="shared" ref="AM23:AN25" si="15">AM3-AL3</f>
        <v>0.14000000000000057</v>
      </c>
      <c r="AN23" s="328">
        <f t="shared" si="15"/>
        <v>0.17999999999999972</v>
      </c>
      <c r="AO23" s="276">
        <f t="shared" ref="AO23:AP25" si="16">AO3-AN3</f>
        <v>-9.9999999999980105E-3</v>
      </c>
      <c r="AP23" s="276">
        <f t="shared" si="16"/>
        <v>-0.20000000000000284</v>
      </c>
      <c r="AQ23" s="166" t="s">
        <v>161</v>
      </c>
      <c r="AR23" s="215"/>
      <c r="AS23" s="258"/>
      <c r="AT23" s="258"/>
      <c r="AU23" s="258"/>
      <c r="AV23" s="258"/>
      <c r="AW23" s="270"/>
      <c r="AX23" s="305"/>
      <c r="AY23" s="270"/>
      <c r="AZ23" s="98"/>
      <c r="BA23" s="22"/>
      <c r="BB23" s="1"/>
      <c r="BC23" s="1"/>
      <c r="BD23" s="1"/>
      <c r="BE23" s="1"/>
      <c r="BF23" s="1"/>
      <c r="BG23" s="270"/>
      <c r="BH23" s="98"/>
      <c r="BI23" s="98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J23" s="1"/>
      <c r="EK23" s="1"/>
      <c r="EL23" s="1"/>
      <c r="EM23" s="1"/>
      <c r="EN23" s="1"/>
      <c r="EO23" s="1"/>
      <c r="EP23" s="1"/>
      <c r="EQ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</row>
    <row r="24" spans="1:237">
      <c r="A24" s="3"/>
      <c r="B24" s="16" t="s">
        <v>12</v>
      </c>
      <c r="C24" s="49" t="s">
        <v>8</v>
      </c>
      <c r="D24" s="47"/>
      <c r="E24" s="33">
        <f t="shared" ref="E24:R24" si="17">E4-D4</f>
        <v>-6.0000000000002274E-2</v>
      </c>
      <c r="F24" s="30">
        <f t="shared" si="17"/>
        <v>1.9999999999999574E-2</v>
      </c>
      <c r="G24" s="27">
        <f t="shared" si="17"/>
        <v>-1.9999999999999574E-2</v>
      </c>
      <c r="H24" s="27">
        <f t="shared" si="17"/>
        <v>0.41000000000000014</v>
      </c>
      <c r="I24" s="30">
        <f t="shared" si="17"/>
        <v>0.37000000000000099</v>
      </c>
      <c r="J24" s="39">
        <f t="shared" si="17"/>
        <v>-0.17999999999999972</v>
      </c>
      <c r="K24" s="27">
        <f t="shared" si="17"/>
        <v>7.9999999999998295E-2</v>
      </c>
      <c r="L24" s="30">
        <f t="shared" si="17"/>
        <v>0.11000000000000298</v>
      </c>
      <c r="M24" s="27">
        <f t="shared" si="17"/>
        <v>-7.0000000000000284E-2</v>
      </c>
      <c r="N24" s="30">
        <f t="shared" si="17"/>
        <v>-7.0000000000000284E-2</v>
      </c>
      <c r="O24" s="30">
        <f t="shared" si="17"/>
        <v>0</v>
      </c>
      <c r="P24" s="30">
        <f t="shared" si="17"/>
        <v>-0.2900000000000027</v>
      </c>
      <c r="Q24" s="30">
        <f t="shared" si="17"/>
        <v>-0.10999999999999943</v>
      </c>
      <c r="R24" s="27">
        <f t="shared" si="17"/>
        <v>0.13000000000000256</v>
      </c>
      <c r="S24" s="30" t="e">
        <f>S4-#REF!</f>
        <v>#REF!</v>
      </c>
      <c r="T24" s="30">
        <f t="shared" si="11"/>
        <v>-9.9999999999999645E-2</v>
      </c>
      <c r="U24" s="30">
        <f t="shared" si="11"/>
        <v>-0.16000000000000014</v>
      </c>
      <c r="V24" s="27">
        <f t="shared" si="11"/>
        <v>0.25</v>
      </c>
      <c r="W24" s="30" t="e">
        <f>(W4-#REF!)/3</f>
        <v>#REF!</v>
      </c>
      <c r="X24" s="27"/>
      <c r="Y24" s="30">
        <f t="shared" ref="Y24:AF24" si="18">Y4-X4</f>
        <v>-7.0000000000000284E-2</v>
      </c>
      <c r="Z24" s="27">
        <f t="shared" si="18"/>
        <v>-3.9999999999999147E-2</v>
      </c>
      <c r="AA24" s="27">
        <f t="shared" si="18"/>
        <v>-7.0000000000000284E-2</v>
      </c>
      <c r="AB24" s="30">
        <f t="shared" si="18"/>
        <v>-7.0000000000000284E-2</v>
      </c>
      <c r="AC24" s="27">
        <f t="shared" si="18"/>
        <v>-7.9999999999998295E-2</v>
      </c>
      <c r="AD24" s="33">
        <f t="shared" si="18"/>
        <v>-8.0000000000001847E-2</v>
      </c>
      <c r="AE24" s="30">
        <f t="shared" si="18"/>
        <v>-9.9999999999997868E-2</v>
      </c>
      <c r="AF24" s="27">
        <f t="shared" si="18"/>
        <v>-6.0000000000002274E-2</v>
      </c>
      <c r="AG24" s="242">
        <v>0.34</v>
      </c>
      <c r="AH24" s="27">
        <f t="shared" si="13"/>
        <v>0.13999999999999879</v>
      </c>
      <c r="AI24" s="242">
        <f t="shared" si="13"/>
        <v>0.20999999999999908</v>
      </c>
      <c r="AJ24" s="27">
        <f t="shared" si="13"/>
        <v>-0.14999999999999858</v>
      </c>
      <c r="AK24" s="30">
        <f t="shared" si="14"/>
        <v>-1.9999999999999574E-2</v>
      </c>
      <c r="AL24" s="287">
        <f t="shared" si="14"/>
        <v>0.21999999999999886</v>
      </c>
      <c r="AM24" s="30">
        <f t="shared" si="15"/>
        <v>5.0000000000000711E-2</v>
      </c>
      <c r="AN24" s="178">
        <f t="shared" si="15"/>
        <v>0.12999999999999901</v>
      </c>
      <c r="AO24" s="108">
        <f t="shared" si="16"/>
        <v>1.0000000000001563E-2</v>
      </c>
      <c r="AP24" s="108">
        <f t="shared" si="16"/>
        <v>-0.12999999999999901</v>
      </c>
      <c r="AQ24" s="143" t="s">
        <v>106</v>
      </c>
      <c r="AR24" s="215"/>
      <c r="AS24" s="21">
        <v>0.41</v>
      </c>
      <c r="AT24" s="21">
        <f>AVERAGE(AH23:AH25)</f>
        <v>0.22666666666666657</v>
      </c>
      <c r="AU24" s="21">
        <f>AVERAGE(AI23:AI25)</f>
        <v>0.20333333333333314</v>
      </c>
      <c r="AV24" s="21">
        <f>AVERAGE(AJ23:AJ24)</f>
        <v>-0.13999999999999879</v>
      </c>
      <c r="AW24" s="261">
        <f>AVERAGE(AK23:AK24)</f>
        <v>-2.000000000000135E-2</v>
      </c>
      <c r="AX24" s="116">
        <f>AVERAGE(AL23:AL25)</f>
        <v>0.31999999999999967</v>
      </c>
      <c r="AY24" s="295">
        <f>AVERAGE(AM23:AM25)</f>
        <v>8.6666666666667183E-2</v>
      </c>
      <c r="AZ24" s="292">
        <f>AVERAGE(AN23:AN25)</f>
        <v>8.9999999999999858E-2</v>
      </c>
      <c r="BA24" s="280"/>
      <c r="BB24" s="1"/>
      <c r="BC24" s="1"/>
      <c r="BD24" s="1"/>
      <c r="BE24" s="1"/>
      <c r="BF24" s="1"/>
      <c r="BG24" s="295">
        <f>AVERAGE(AN23:AN25)</f>
        <v>8.9999999999999858E-2</v>
      </c>
      <c r="BH24" s="293">
        <f>AVERAGE(AO23:AO25)</f>
        <v>-1.3333333333331865E-2</v>
      </c>
      <c r="BI24" s="293">
        <f>AVERAGE(AP23:AP25)</f>
        <v>-0.17333333333333437</v>
      </c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J24" s="1"/>
      <c r="EK24" s="1"/>
      <c r="EL24" s="1"/>
      <c r="EM24" s="1"/>
      <c r="EN24" s="1"/>
      <c r="EO24" s="1"/>
      <c r="EP24" s="1"/>
      <c r="EQ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</row>
    <row r="25" spans="1:237">
      <c r="A25" s="3"/>
      <c r="B25" s="16"/>
      <c r="C25" s="50" t="s">
        <v>7</v>
      </c>
      <c r="D25" s="47"/>
      <c r="E25" s="33">
        <f t="shared" ref="E25:R25" si="19">E5-D5</f>
        <v>-0.14000000000000057</v>
      </c>
      <c r="F25" s="30">
        <f t="shared" si="19"/>
        <v>-2.9999999999997584E-2</v>
      </c>
      <c r="G25" s="27">
        <f t="shared" si="19"/>
        <v>0.14999999999999858</v>
      </c>
      <c r="H25" s="27">
        <f t="shared" si="19"/>
        <v>0.44000000000000128</v>
      </c>
      <c r="I25" s="30">
        <f t="shared" si="19"/>
        <v>0.23999999999999844</v>
      </c>
      <c r="J25" s="39">
        <f t="shared" si="19"/>
        <v>-0.17999999999999972</v>
      </c>
      <c r="K25" s="27">
        <f t="shared" si="19"/>
        <v>8.0000000000001847E-2</v>
      </c>
      <c r="L25" s="30">
        <f t="shared" si="19"/>
        <v>0.10999999999999943</v>
      </c>
      <c r="M25" s="27">
        <f t="shared" si="19"/>
        <v>-8.9999999999999858E-2</v>
      </c>
      <c r="N25" s="30">
        <f t="shared" si="19"/>
        <v>-8.9999999999999858E-2</v>
      </c>
      <c r="O25" s="30">
        <f t="shared" si="19"/>
        <v>-0.16000000000000014</v>
      </c>
      <c r="P25" s="30">
        <f t="shared" si="19"/>
        <v>-0.13000000000000256</v>
      </c>
      <c r="Q25" s="30">
        <f t="shared" si="19"/>
        <v>-0.13999999999999702</v>
      </c>
      <c r="R25" s="27">
        <f t="shared" si="19"/>
        <v>0.12999999999999901</v>
      </c>
      <c r="S25" s="30" t="e">
        <f>S5-#REF!</f>
        <v>#REF!</v>
      </c>
      <c r="T25" s="30">
        <f t="shared" si="11"/>
        <v>-4.0000000000000924E-2</v>
      </c>
      <c r="U25" s="30">
        <f t="shared" si="11"/>
        <v>-1.9999999999999574E-2</v>
      </c>
      <c r="V25" s="27">
        <f t="shared" si="11"/>
        <v>0.16999999999999993</v>
      </c>
      <c r="W25" s="30" t="e">
        <f>(W5-#REF!)/3</f>
        <v>#REF!</v>
      </c>
      <c r="X25" s="27"/>
      <c r="Y25" s="30">
        <f t="shared" ref="Y25:AF25" si="20">Y5-X5</f>
        <v>-6.0000000000002274E-2</v>
      </c>
      <c r="Z25" s="27">
        <f t="shared" si="20"/>
        <v>-3.9999999999999147E-2</v>
      </c>
      <c r="AA25" s="27">
        <f t="shared" si="20"/>
        <v>-7.9999999999998295E-2</v>
      </c>
      <c r="AB25" s="30">
        <f t="shared" si="20"/>
        <v>-8.0000000000001847E-2</v>
      </c>
      <c r="AC25" s="27">
        <f t="shared" si="20"/>
        <v>-7.9999999999998295E-2</v>
      </c>
      <c r="AD25" s="33">
        <f t="shared" si="20"/>
        <v>-0.14000000000000057</v>
      </c>
      <c r="AE25" s="30">
        <f t="shared" si="20"/>
        <v>-7.0000000000000284E-2</v>
      </c>
      <c r="AF25" s="27">
        <f t="shared" si="20"/>
        <v>-0.12000000000000099</v>
      </c>
      <c r="AG25" s="242">
        <v>0.5</v>
      </c>
      <c r="AH25" s="27">
        <f t="shared" si="13"/>
        <v>0.47000000000000064</v>
      </c>
      <c r="AI25" s="242">
        <f t="shared" si="13"/>
        <v>0.24000000000000021</v>
      </c>
      <c r="AJ25" s="27">
        <f t="shared" si="13"/>
        <v>-0.27000000000000135</v>
      </c>
      <c r="AK25" s="30">
        <f t="shared" si="14"/>
        <v>-0.19999999999999929</v>
      </c>
      <c r="AL25" s="287">
        <f t="shared" si="14"/>
        <v>0.52999999999999936</v>
      </c>
      <c r="AM25" s="30">
        <f t="shared" si="15"/>
        <v>7.0000000000000284E-2</v>
      </c>
      <c r="AN25" s="178">
        <f t="shared" si="15"/>
        <v>-3.9999999999999147E-2</v>
      </c>
      <c r="AO25" s="108">
        <f t="shared" si="16"/>
        <v>-3.9999999999999147E-2</v>
      </c>
      <c r="AP25" s="108">
        <f t="shared" si="16"/>
        <v>-0.19000000000000128</v>
      </c>
      <c r="AQ25" s="166" t="s">
        <v>161</v>
      </c>
      <c r="AR25" s="215"/>
      <c r="AS25" s="21"/>
      <c r="AT25" s="21"/>
      <c r="AU25" s="21"/>
      <c r="AV25" s="21"/>
      <c r="AW25" s="26"/>
      <c r="AX25" s="116"/>
      <c r="AY25" s="26"/>
      <c r="AZ25" s="107"/>
      <c r="BA25" s="22"/>
      <c r="BB25" s="1"/>
      <c r="BC25" s="1"/>
      <c r="BD25" s="1"/>
      <c r="BE25" s="1"/>
      <c r="BF25" s="1"/>
      <c r="BG25" s="26"/>
      <c r="BH25" s="339"/>
      <c r="BI25" s="339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J25" s="1"/>
      <c r="EK25" s="1"/>
      <c r="EL25" s="1"/>
      <c r="EM25" s="1"/>
      <c r="EN25" s="1"/>
      <c r="EO25" s="1"/>
      <c r="EP25" s="1"/>
      <c r="EQ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</row>
    <row r="26" spans="1:237">
      <c r="A26" s="3"/>
      <c r="B26" s="16"/>
      <c r="C26" s="50"/>
      <c r="D26" s="47"/>
      <c r="E26" s="33"/>
      <c r="F26" s="30"/>
      <c r="G26" s="27"/>
      <c r="H26" s="27"/>
      <c r="I26" s="30"/>
      <c r="J26" s="39"/>
      <c r="K26" s="27"/>
      <c r="L26" s="30"/>
      <c r="M26" s="27"/>
      <c r="N26" s="30"/>
      <c r="O26" s="30"/>
      <c r="P26" s="30"/>
      <c r="Q26" s="30"/>
      <c r="R26" s="27"/>
      <c r="S26" s="30"/>
      <c r="T26" s="30"/>
      <c r="U26" s="30"/>
      <c r="V26" s="27"/>
      <c r="W26" s="30"/>
      <c r="X26" s="27"/>
      <c r="Y26" s="30"/>
      <c r="Z26" s="27"/>
      <c r="AA26" s="27"/>
      <c r="AB26" s="30"/>
      <c r="AC26" s="27"/>
      <c r="AD26" s="33"/>
      <c r="AE26" s="30"/>
      <c r="AF26" s="27"/>
      <c r="AG26" s="242"/>
      <c r="AH26" s="27"/>
      <c r="AI26" s="242"/>
      <c r="AJ26" s="27"/>
      <c r="AK26" s="30"/>
      <c r="AL26" s="287"/>
      <c r="AM26" s="30"/>
      <c r="AN26" s="178"/>
      <c r="AO26" s="108"/>
      <c r="AP26" s="108"/>
      <c r="AQ26" s="165"/>
      <c r="AR26" s="215"/>
      <c r="AS26" s="21"/>
      <c r="AT26" s="21"/>
      <c r="AU26" s="21"/>
      <c r="AV26" s="21"/>
      <c r="AW26" s="26"/>
      <c r="AX26" s="116"/>
      <c r="AY26" s="26"/>
      <c r="AZ26" s="107"/>
      <c r="BA26" s="22"/>
      <c r="BB26" s="1"/>
      <c r="BC26" s="1"/>
      <c r="BD26" s="1"/>
      <c r="BE26" s="1"/>
      <c r="BF26" s="1"/>
      <c r="BG26" s="26"/>
      <c r="BH26" s="339"/>
      <c r="BI26" s="339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J26" s="1"/>
      <c r="EK26" s="1"/>
      <c r="EL26" s="1"/>
      <c r="EM26" s="1"/>
      <c r="EN26" s="1"/>
      <c r="EO26" s="1"/>
      <c r="EP26" s="1"/>
      <c r="EQ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</row>
    <row r="27" spans="1:237">
      <c r="A27" s="3"/>
      <c r="B27" s="16" t="s">
        <v>9</v>
      </c>
      <c r="C27" s="49" t="s">
        <v>10</v>
      </c>
      <c r="D27" s="47"/>
      <c r="E27" s="33">
        <f t="shared" ref="E27:R27" si="21">E7-D7</f>
        <v>-0.27999999999999936</v>
      </c>
      <c r="F27" s="30">
        <f t="shared" si="21"/>
        <v>-0.19999999999999929</v>
      </c>
      <c r="G27" s="27">
        <f t="shared" si="21"/>
        <v>1.9999999999999574E-2</v>
      </c>
      <c r="H27" s="27">
        <f t="shared" si="21"/>
        <v>0.66999999999999993</v>
      </c>
      <c r="I27" s="30">
        <f t="shared" si="21"/>
        <v>1.1500000000000004</v>
      </c>
      <c r="J27" s="39">
        <f t="shared" si="21"/>
        <v>0.41999999999999993</v>
      </c>
      <c r="K27" s="27">
        <f t="shared" si="21"/>
        <v>-0.41000000000000014</v>
      </c>
      <c r="L27" s="30">
        <f t="shared" si="21"/>
        <v>-0.20000000000000107</v>
      </c>
      <c r="M27" s="27">
        <f t="shared" si="21"/>
        <v>-0.36999999999999922</v>
      </c>
      <c r="N27" s="30">
        <f t="shared" si="21"/>
        <v>-6.0000000000000497E-2</v>
      </c>
      <c r="O27" s="30">
        <f t="shared" si="21"/>
        <v>-8.9999999999999858E-2</v>
      </c>
      <c r="P27" s="30">
        <f t="shared" si="21"/>
        <v>-0.10999999999999943</v>
      </c>
      <c r="Q27" s="30">
        <f t="shared" si="21"/>
        <v>-0.12000000000000099</v>
      </c>
      <c r="R27" s="27">
        <f t="shared" si="21"/>
        <v>7.0000000000000284E-2</v>
      </c>
      <c r="S27" s="30" t="e">
        <f>S7-#REF!</f>
        <v>#REF!</v>
      </c>
      <c r="T27" s="30">
        <f>T7-S7</f>
        <v>-2.9999999999999361E-2</v>
      </c>
      <c r="U27" s="30">
        <f>U7-T7</f>
        <v>-0.23000000000000043</v>
      </c>
      <c r="V27" s="27">
        <f>V7-U7</f>
        <v>-3.9999999999999147E-2</v>
      </c>
      <c r="W27" s="30" t="e">
        <f>(W7-#REF!)/3</f>
        <v>#REF!</v>
      </c>
      <c r="X27" s="27"/>
      <c r="Y27" s="30">
        <f t="shared" ref="Y27:AI27" si="22">Y7-X7</f>
        <v>-8.9999999999999858E-2</v>
      </c>
      <c r="Z27" s="27">
        <f t="shared" si="22"/>
        <v>-8.9999999999999858E-2</v>
      </c>
      <c r="AA27" s="27">
        <f t="shared" si="22"/>
        <v>-8.0000000000000071E-2</v>
      </c>
      <c r="AB27" s="30">
        <f t="shared" si="22"/>
        <v>-7.0000000000000284E-2</v>
      </c>
      <c r="AC27" s="27">
        <f t="shared" si="22"/>
        <v>-8.9999999999999858E-2</v>
      </c>
      <c r="AD27" s="33">
        <f t="shared" si="22"/>
        <v>-8.0000000000000071E-2</v>
      </c>
      <c r="AE27" s="30">
        <f t="shared" si="22"/>
        <v>-1.9999999999999574E-2</v>
      </c>
      <c r="AF27" s="27">
        <f t="shared" si="22"/>
        <v>-9.9999999999999645E-2</v>
      </c>
      <c r="AG27" s="242">
        <v>0.57999999999999996</v>
      </c>
      <c r="AH27" s="27">
        <f t="shared" si="22"/>
        <v>0.94999999999999929</v>
      </c>
      <c r="AI27" s="242">
        <f t="shared" si="22"/>
        <v>0.84999999999999964</v>
      </c>
      <c r="AJ27" s="27">
        <f t="shared" ref="AJ27:AP27" si="23">AJ7-AI7</f>
        <v>0.20000000000000107</v>
      </c>
      <c r="AK27" s="30">
        <f t="shared" si="23"/>
        <v>-0.35000000000000142</v>
      </c>
      <c r="AL27" s="287">
        <f t="shared" si="23"/>
        <v>0.28000000000000114</v>
      </c>
      <c r="AM27" s="30">
        <f t="shared" si="23"/>
        <v>0.29999999999999893</v>
      </c>
      <c r="AN27" s="178">
        <f t="shared" si="23"/>
        <v>0</v>
      </c>
      <c r="AO27" s="108">
        <f t="shared" si="23"/>
        <v>-0.33999999999999986</v>
      </c>
      <c r="AP27" s="108">
        <f t="shared" si="23"/>
        <v>-0.23000000000000043</v>
      </c>
      <c r="AQ27" s="166" t="s">
        <v>161</v>
      </c>
      <c r="AR27" s="215"/>
      <c r="AS27" s="21">
        <v>0.57999999999999996</v>
      </c>
      <c r="AT27" s="21">
        <f t="shared" ref="AT27:AZ27" si="24">AH27</f>
        <v>0.94999999999999929</v>
      </c>
      <c r="AU27" s="260">
        <f t="shared" si="24"/>
        <v>0.84999999999999964</v>
      </c>
      <c r="AV27" s="21">
        <f t="shared" si="24"/>
        <v>0.20000000000000107</v>
      </c>
      <c r="AW27" s="261">
        <f t="shared" si="24"/>
        <v>-0.35000000000000142</v>
      </c>
      <c r="AX27" s="116">
        <f t="shared" si="24"/>
        <v>0.28000000000000114</v>
      </c>
      <c r="AY27" s="124">
        <f t="shared" si="24"/>
        <v>0.29999999999999893</v>
      </c>
      <c r="AZ27" s="293">
        <f t="shared" si="24"/>
        <v>0</v>
      </c>
      <c r="BA27" s="281"/>
      <c r="BB27" s="1"/>
      <c r="BC27" s="1"/>
      <c r="BD27" s="1"/>
      <c r="BE27" s="1"/>
      <c r="BF27" s="1"/>
      <c r="BG27" s="296">
        <f>AN27</f>
        <v>0</v>
      </c>
      <c r="BH27" s="293">
        <f>AO27</f>
        <v>-0.33999999999999986</v>
      </c>
      <c r="BI27" s="293">
        <f>AP27</f>
        <v>-0.23000000000000043</v>
      </c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J27" s="1"/>
      <c r="EK27" s="1"/>
      <c r="EL27" s="1"/>
      <c r="EM27" s="1"/>
      <c r="EN27" s="1"/>
      <c r="EO27" s="1"/>
      <c r="EP27" s="1"/>
      <c r="EQ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</row>
    <row r="28" spans="1:237">
      <c r="A28" s="3"/>
      <c r="B28" s="16"/>
      <c r="C28" s="49"/>
      <c r="D28" s="47"/>
      <c r="E28" s="33"/>
      <c r="F28" s="30"/>
      <c r="G28" s="27"/>
      <c r="H28" s="27"/>
      <c r="I28" s="30"/>
      <c r="J28" s="39"/>
      <c r="K28" s="27"/>
      <c r="L28" s="30"/>
      <c r="M28" s="27"/>
      <c r="N28" s="30"/>
      <c r="O28" s="30"/>
      <c r="P28" s="30"/>
      <c r="Q28" s="30"/>
      <c r="R28" s="27"/>
      <c r="S28" s="30"/>
      <c r="T28" s="30"/>
      <c r="U28" s="30"/>
      <c r="V28" s="27"/>
      <c r="W28" s="30"/>
      <c r="X28" s="27"/>
      <c r="Y28" s="30"/>
      <c r="Z28" s="27"/>
      <c r="AA28" s="27"/>
      <c r="AB28" s="30"/>
      <c r="AC28" s="27"/>
      <c r="AD28" s="33"/>
      <c r="AE28" s="30"/>
      <c r="AF28" s="27"/>
      <c r="AG28" s="242"/>
      <c r="AH28" s="27"/>
      <c r="AI28" s="242"/>
      <c r="AJ28" s="27"/>
      <c r="AK28" s="30"/>
      <c r="AL28" s="287"/>
      <c r="AM28" s="30"/>
      <c r="AN28" s="178"/>
      <c r="AO28" s="108"/>
      <c r="AP28" s="108"/>
      <c r="AQ28" s="253"/>
      <c r="AR28" s="215"/>
      <c r="AS28" s="21"/>
      <c r="AT28" s="21"/>
      <c r="AU28" s="260"/>
      <c r="AV28" s="260"/>
      <c r="AW28" s="261"/>
      <c r="AX28" s="294"/>
      <c r="AY28" s="261"/>
      <c r="AZ28" s="262"/>
      <c r="BA28" s="22"/>
      <c r="BB28" s="1"/>
      <c r="BC28" s="1"/>
      <c r="BD28" s="1"/>
      <c r="BE28" s="1"/>
      <c r="BF28" s="1"/>
      <c r="BG28" s="261"/>
      <c r="BH28" s="262"/>
      <c r="BI28" s="262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J28" s="1"/>
      <c r="EK28" s="1"/>
      <c r="EL28" s="1"/>
      <c r="EM28" s="1"/>
      <c r="EN28" s="1"/>
      <c r="EO28" s="1"/>
      <c r="EP28" s="1"/>
      <c r="EQ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</row>
    <row r="29" spans="1:237">
      <c r="A29" s="3"/>
      <c r="B29" s="16" t="s">
        <v>11</v>
      </c>
      <c r="C29" s="49">
        <v>99</v>
      </c>
      <c r="D29" s="47"/>
      <c r="E29" s="33">
        <f t="shared" ref="E29:R29" si="25">E9-D9</f>
        <v>4.9999999999998934E-2</v>
      </c>
      <c r="F29" s="30">
        <f t="shared" si="25"/>
        <v>-9.9999999999999645E-2</v>
      </c>
      <c r="G29" s="27">
        <f t="shared" si="25"/>
        <v>0.12000000000000099</v>
      </c>
      <c r="H29" s="27">
        <f t="shared" si="25"/>
        <v>5.9999999999998721E-2</v>
      </c>
      <c r="I29" s="30">
        <f t="shared" si="25"/>
        <v>0.27000000000000135</v>
      </c>
      <c r="J29" s="39">
        <f t="shared" si="25"/>
        <v>0.32999999999999829</v>
      </c>
      <c r="K29" s="27">
        <f t="shared" si="25"/>
        <v>0.39000000000000057</v>
      </c>
      <c r="L29" s="30">
        <f t="shared" si="25"/>
        <v>0.22000000000000064</v>
      </c>
      <c r="M29" s="27">
        <f t="shared" si="25"/>
        <v>0.11999999999999922</v>
      </c>
      <c r="N29" s="30">
        <f t="shared" si="25"/>
        <v>-1.9999999999999574E-2</v>
      </c>
      <c r="O29" s="30">
        <f t="shared" si="25"/>
        <v>-0.15000000000000036</v>
      </c>
      <c r="P29" s="30">
        <f t="shared" si="25"/>
        <v>-0.13999999999999879</v>
      </c>
      <c r="Q29" s="30">
        <f t="shared" si="25"/>
        <v>-0.15000000000000036</v>
      </c>
      <c r="R29" s="27">
        <f t="shared" si="25"/>
        <v>9.9999999999997868E-3</v>
      </c>
      <c r="S29" s="30" t="e">
        <f>S9-#REF!</f>
        <v>#REF!</v>
      </c>
      <c r="T29" s="30">
        <f>T9-S9</f>
        <v>1.0000000000000675E-2</v>
      </c>
      <c r="U29" s="30">
        <f>U9-T9</f>
        <v>-0.82000000000000028</v>
      </c>
      <c r="V29" s="27">
        <f>V9-U9</f>
        <v>0.55999999999999961</v>
      </c>
      <c r="W29" s="30" t="e">
        <f>(W9-#REF!)/3</f>
        <v>#REF!</v>
      </c>
      <c r="X29" s="27"/>
      <c r="Y29" s="30">
        <f t="shared" ref="Y29:AI29" si="26">Y9-X9</f>
        <v>-4.0000000000000924E-2</v>
      </c>
      <c r="Z29" s="27">
        <f t="shared" si="26"/>
        <v>-1.9999999999999574E-2</v>
      </c>
      <c r="AA29" s="27">
        <f t="shared" si="26"/>
        <v>-7.0000000000000284E-2</v>
      </c>
      <c r="AB29" s="30">
        <f t="shared" si="26"/>
        <v>-8.9999999999999858E-2</v>
      </c>
      <c r="AC29" s="27">
        <f t="shared" si="26"/>
        <v>-0.11999999999999922</v>
      </c>
      <c r="AD29" s="33">
        <f t="shared" si="26"/>
        <v>-0.15000000000000036</v>
      </c>
      <c r="AE29" s="30">
        <f t="shared" si="26"/>
        <v>-9.9999999999999645E-2</v>
      </c>
      <c r="AF29" s="27">
        <f t="shared" si="26"/>
        <v>-0.16000000000000014</v>
      </c>
      <c r="AG29" s="242">
        <v>0.60000000000000053</v>
      </c>
      <c r="AH29" s="27">
        <f t="shared" si="26"/>
        <v>0.66000000000000014</v>
      </c>
      <c r="AI29" s="242">
        <f t="shared" si="26"/>
        <v>0.79999999999999893</v>
      </c>
      <c r="AJ29" s="27">
        <f t="shared" ref="AJ29:AL30" si="27">AJ9-AI9</f>
        <v>0.24000000000000021</v>
      </c>
      <c r="AK29" s="30">
        <f t="shared" si="27"/>
        <v>0.16000000000000014</v>
      </c>
      <c r="AL29" s="287">
        <f t="shared" si="27"/>
        <v>0.62000000000000099</v>
      </c>
      <c r="AM29" s="30">
        <f t="shared" ref="AM29:AP30" si="28">AM9-AL9</f>
        <v>0.41999999999999993</v>
      </c>
      <c r="AN29" s="178">
        <f t="shared" si="28"/>
        <v>9.9999999999999645E-2</v>
      </c>
      <c r="AO29" s="108">
        <f t="shared" si="28"/>
        <v>0.15000000000000036</v>
      </c>
      <c r="AP29" s="108">
        <f t="shared" si="28"/>
        <v>3.9999999999999147E-2</v>
      </c>
      <c r="AQ29" s="291" t="s">
        <v>105</v>
      </c>
      <c r="AR29" s="215"/>
      <c r="AS29" s="21">
        <v>0.38</v>
      </c>
      <c r="AT29" s="21">
        <f t="shared" ref="AT29:AZ29" si="29">AVERAGE(AH29:AH30)</f>
        <v>0.47500000000000009</v>
      </c>
      <c r="AU29" s="260">
        <f t="shared" si="29"/>
        <v>0.61499999999999932</v>
      </c>
      <c r="AV29" s="21">
        <f t="shared" si="29"/>
        <v>0.21499999999999986</v>
      </c>
      <c r="AW29" s="26">
        <f t="shared" si="29"/>
        <v>0.15500000000000025</v>
      </c>
      <c r="AX29" s="294">
        <f t="shared" si="29"/>
        <v>0.59000000000000075</v>
      </c>
      <c r="AY29" s="172">
        <f t="shared" si="29"/>
        <v>0.41999999999999993</v>
      </c>
      <c r="AZ29" s="292">
        <f t="shared" si="29"/>
        <v>8.4999999999999964E-2</v>
      </c>
      <c r="BA29" s="281"/>
      <c r="BB29" s="1"/>
      <c r="BC29" s="1"/>
      <c r="BD29" s="1"/>
      <c r="BE29" s="1"/>
      <c r="BF29" s="1"/>
      <c r="BG29" s="295">
        <f>AVERAGE(AN29:AN30)</f>
        <v>8.4999999999999964E-2</v>
      </c>
      <c r="BH29" s="292">
        <f>AVERAGE(AO29:AO30)</f>
        <v>0.15000000000000036</v>
      </c>
      <c r="BI29" s="292">
        <f>AVERAGE(AP29:AP30)</f>
        <v>3.9999999999999147E-2</v>
      </c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J29" s="1"/>
      <c r="EK29" s="1"/>
      <c r="EL29" s="1"/>
      <c r="EM29" s="1"/>
      <c r="EN29" s="1"/>
      <c r="EO29" s="1"/>
      <c r="EP29" s="1"/>
      <c r="EQ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</row>
    <row r="30" spans="1:237">
      <c r="A30" s="3"/>
      <c r="B30" s="59"/>
      <c r="C30" s="50" t="s">
        <v>74</v>
      </c>
      <c r="D30" s="47"/>
      <c r="E30" s="33"/>
      <c r="F30" s="30"/>
      <c r="G30" s="27"/>
      <c r="H30" s="27"/>
      <c r="I30" s="30"/>
      <c r="J30" s="39"/>
      <c r="K30" s="27"/>
      <c r="L30" s="30"/>
      <c r="M30" s="27"/>
      <c r="N30" s="30"/>
      <c r="O30" s="30"/>
      <c r="P30" s="30"/>
      <c r="Q30" s="30"/>
      <c r="R30" s="27"/>
      <c r="S30" s="30"/>
      <c r="T30" s="30"/>
      <c r="U30" s="30"/>
      <c r="V30" s="27"/>
      <c r="W30" s="30" t="e">
        <f>(W10-#REF!)/3</f>
        <v>#REF!</v>
      </c>
      <c r="X30" s="27"/>
      <c r="Y30" s="30">
        <f t="shared" ref="Y30:AI30" si="30">Y10-X10</f>
        <v>-2.9999999999999361E-2</v>
      </c>
      <c r="Z30" s="27">
        <f t="shared" si="30"/>
        <v>-2.9999999999999361E-2</v>
      </c>
      <c r="AA30" s="27">
        <f t="shared" si="30"/>
        <v>-8.0000000000000071E-2</v>
      </c>
      <c r="AB30" s="30">
        <f t="shared" si="30"/>
        <v>-8.9999999999999858E-2</v>
      </c>
      <c r="AC30" s="27">
        <f t="shared" si="30"/>
        <v>-5.0000000000000711E-2</v>
      </c>
      <c r="AD30" s="33">
        <f t="shared" si="30"/>
        <v>-0.21000000000000085</v>
      </c>
      <c r="AE30" s="30">
        <f t="shared" si="30"/>
        <v>-0.10999999999999943</v>
      </c>
      <c r="AF30" s="27">
        <f t="shared" si="30"/>
        <v>-0.16000000000000014</v>
      </c>
      <c r="AG30" s="242">
        <v>0.16</v>
      </c>
      <c r="AH30" s="27">
        <f t="shared" si="30"/>
        <v>0.29000000000000004</v>
      </c>
      <c r="AI30" s="242">
        <f t="shared" si="30"/>
        <v>0.42999999999999972</v>
      </c>
      <c r="AJ30" s="27">
        <f t="shared" si="27"/>
        <v>0.1899999999999995</v>
      </c>
      <c r="AK30" s="30">
        <f t="shared" si="27"/>
        <v>0.15000000000000036</v>
      </c>
      <c r="AL30" s="287">
        <f t="shared" si="27"/>
        <v>0.5600000000000005</v>
      </c>
      <c r="AM30" s="30">
        <f t="shared" si="28"/>
        <v>0.41999999999999993</v>
      </c>
      <c r="AN30" s="178">
        <f t="shared" si="28"/>
        <v>7.0000000000000284E-2</v>
      </c>
      <c r="AO30" s="108">
        <f t="shared" si="28"/>
        <v>0.15000000000000036</v>
      </c>
      <c r="AP30" s="108">
        <f t="shared" si="28"/>
        <v>3.9999999999999147E-2</v>
      </c>
      <c r="AQ30" s="291" t="s">
        <v>105</v>
      </c>
      <c r="AR30" s="215"/>
      <c r="AS30" s="21"/>
      <c r="AT30" s="21"/>
      <c r="AU30" s="21"/>
      <c r="AV30" s="21"/>
      <c r="AW30" s="26"/>
      <c r="AX30" s="116"/>
      <c r="AY30" s="26"/>
      <c r="AZ30" s="107"/>
      <c r="BA30" s="22"/>
      <c r="BB30" s="1"/>
      <c r="BC30" s="1"/>
      <c r="BD30" s="1"/>
      <c r="BE30" s="1"/>
      <c r="BF30" s="1"/>
      <c r="BG30" s="26"/>
      <c r="BH30" s="107"/>
      <c r="BI30" s="107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J30" s="1"/>
      <c r="EK30" s="1"/>
      <c r="EL30" s="1"/>
      <c r="EM30" s="1"/>
      <c r="EN30" s="1"/>
      <c r="EO30" s="1"/>
      <c r="EP30" s="1"/>
      <c r="EQ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</row>
    <row r="31" spans="1:237">
      <c r="A31" s="3"/>
      <c r="B31" s="16"/>
      <c r="C31" s="50"/>
      <c r="D31" s="47"/>
      <c r="E31" s="33"/>
      <c r="F31" s="30"/>
      <c r="G31" s="27"/>
      <c r="H31" s="27"/>
      <c r="I31" s="30"/>
      <c r="J31" s="39"/>
      <c r="K31" s="27"/>
      <c r="L31" s="30"/>
      <c r="M31" s="27"/>
      <c r="N31" s="30"/>
      <c r="O31" s="30"/>
      <c r="P31" s="30"/>
      <c r="Q31" s="30"/>
      <c r="R31" s="27"/>
      <c r="S31" s="30"/>
      <c r="T31" s="30"/>
      <c r="U31" s="30"/>
      <c r="V31" s="27"/>
      <c r="W31" s="30"/>
      <c r="X31" s="27"/>
      <c r="Y31" s="30"/>
      <c r="Z31" s="27"/>
      <c r="AA31" s="27"/>
      <c r="AB31" s="30"/>
      <c r="AC31" s="27"/>
      <c r="AD31" s="33"/>
      <c r="AE31" s="30"/>
      <c r="AF31" s="27"/>
      <c r="AG31" s="242"/>
      <c r="AH31" s="27"/>
      <c r="AI31" s="242"/>
      <c r="AJ31" s="27"/>
      <c r="AK31" s="30"/>
      <c r="AL31" s="287"/>
      <c r="AM31" s="30"/>
      <c r="AN31" s="178"/>
      <c r="AO31" s="108"/>
      <c r="AP31" s="108"/>
      <c r="AQ31" s="253"/>
      <c r="AR31" s="215"/>
      <c r="AS31" s="21"/>
      <c r="AT31" s="21"/>
      <c r="AU31" s="21"/>
      <c r="AV31" s="21"/>
      <c r="AW31" s="26"/>
      <c r="AX31" s="116"/>
      <c r="AY31" s="26"/>
      <c r="AZ31" s="107"/>
      <c r="BA31" s="22"/>
      <c r="BB31" s="1"/>
      <c r="BC31" s="1"/>
      <c r="BD31" s="1"/>
      <c r="BE31" s="1"/>
      <c r="BF31" s="1"/>
      <c r="BG31" s="26"/>
      <c r="BH31" s="107"/>
      <c r="BI31" s="107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J31" s="1"/>
      <c r="EK31" s="1"/>
      <c r="EL31" s="1"/>
      <c r="EM31" s="1"/>
      <c r="EN31" s="1"/>
      <c r="EO31" s="1"/>
      <c r="EP31" s="1"/>
      <c r="EQ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</row>
    <row r="32" spans="1:237">
      <c r="A32" s="3"/>
      <c r="B32" s="16" t="s">
        <v>13</v>
      </c>
      <c r="C32" s="49">
        <v>62</v>
      </c>
      <c r="D32" s="47"/>
      <c r="E32" s="33">
        <f t="shared" ref="E32:R32" si="31">E12-D12</f>
        <v>-0.11999999999999922</v>
      </c>
      <c r="F32" s="30">
        <f t="shared" si="31"/>
        <v>-0.10000000000000142</v>
      </c>
      <c r="G32" s="27">
        <f t="shared" si="31"/>
        <v>0.15000000000000036</v>
      </c>
      <c r="H32" s="27">
        <f t="shared" si="31"/>
        <v>0.13000000000000078</v>
      </c>
      <c r="I32" s="30">
        <f t="shared" si="31"/>
        <v>0.75</v>
      </c>
      <c r="J32" s="39">
        <f t="shared" si="31"/>
        <v>0.11999999999999922</v>
      </c>
      <c r="K32" s="27">
        <f t="shared" si="31"/>
        <v>0.13000000000000078</v>
      </c>
      <c r="L32" s="30">
        <f t="shared" si="31"/>
        <v>-3.0000000000001137E-2</v>
      </c>
      <c r="M32" s="27">
        <f t="shared" si="31"/>
        <v>-0.25</v>
      </c>
      <c r="N32" s="30">
        <f t="shared" si="31"/>
        <v>-0.23999999999999844</v>
      </c>
      <c r="O32" s="30">
        <f t="shared" si="31"/>
        <v>-0.20000000000000107</v>
      </c>
      <c r="P32" s="30">
        <f t="shared" si="31"/>
        <v>-0.20999999999999908</v>
      </c>
      <c r="Q32" s="30">
        <f t="shared" si="31"/>
        <v>-0.16999999999999993</v>
      </c>
      <c r="R32" s="27">
        <f t="shared" si="31"/>
        <v>-2.000000000000135E-2</v>
      </c>
      <c r="S32" s="30" t="e">
        <f>S12-#REF!</f>
        <v>#REF!</v>
      </c>
      <c r="T32" s="30">
        <f t="shared" ref="T32:V35" si="32">T12-S12</f>
        <v>0.33000000000000007</v>
      </c>
      <c r="U32" s="30">
        <f t="shared" si="32"/>
        <v>-0.44000000000000128</v>
      </c>
      <c r="V32" s="27">
        <f t="shared" si="32"/>
        <v>0.49000000000000021</v>
      </c>
      <c r="W32" s="30" t="e">
        <f>(W12-#REF!)/3</f>
        <v>#REF!</v>
      </c>
      <c r="X32" s="27"/>
      <c r="Y32" s="30">
        <f t="shared" ref="Y32:AI33" si="33">Y12-X12</f>
        <v>-0.12999999999999901</v>
      </c>
      <c r="Z32" s="27">
        <f t="shared" si="33"/>
        <v>-9.9999999999999645E-2</v>
      </c>
      <c r="AA32" s="27">
        <f t="shared" si="33"/>
        <v>-9.9999999999999645E-2</v>
      </c>
      <c r="AB32" s="30">
        <f t="shared" si="33"/>
        <v>-0.10000000000000142</v>
      </c>
      <c r="AC32" s="27">
        <f t="shared" si="33"/>
        <v>-7.0000000000000284E-2</v>
      </c>
      <c r="AD32" s="33">
        <f t="shared" si="33"/>
        <v>-9.9999999999999645E-2</v>
      </c>
      <c r="AE32" s="30">
        <f t="shared" si="33"/>
        <v>-5.9999999999998721E-2</v>
      </c>
      <c r="AF32" s="27">
        <f t="shared" si="33"/>
        <v>-9.0000000000001634E-2</v>
      </c>
      <c r="AG32" s="242">
        <v>1.27</v>
      </c>
      <c r="AH32" s="27">
        <f t="shared" si="33"/>
        <v>0.80000000000000071</v>
      </c>
      <c r="AI32" s="242">
        <f t="shared" si="33"/>
        <v>0.27999999999999936</v>
      </c>
      <c r="AJ32" s="27">
        <f t="shared" ref="AJ32:AP35" si="34">AJ12-AI12</f>
        <v>-1.9999999999999574E-2</v>
      </c>
      <c r="AK32" s="30">
        <f t="shared" si="34"/>
        <v>-0.20000000000000107</v>
      </c>
      <c r="AL32" s="287">
        <f t="shared" si="34"/>
        <v>9.0000000000001634E-2</v>
      </c>
      <c r="AM32" s="30">
        <f t="shared" si="34"/>
        <v>0.28999999999999915</v>
      </c>
      <c r="AN32" s="178">
        <f t="shared" si="34"/>
        <v>0.11999999999999922</v>
      </c>
      <c r="AO32" s="108">
        <f t="shared" si="34"/>
        <v>-1.9999999999999574E-2</v>
      </c>
      <c r="AP32" s="108">
        <f t="shared" si="34"/>
        <v>-7.0000000000000284E-2</v>
      </c>
      <c r="AQ32" s="166" t="s">
        <v>161</v>
      </c>
      <c r="AR32" s="216"/>
      <c r="AS32" s="21"/>
      <c r="AT32" s="21"/>
      <c r="AU32" s="21"/>
      <c r="AV32" s="21"/>
      <c r="AW32" s="26"/>
      <c r="AX32" s="116"/>
      <c r="AY32" s="26"/>
      <c r="AZ32" s="107"/>
      <c r="BA32" s="22"/>
      <c r="BB32" s="1"/>
      <c r="BC32" s="1"/>
      <c r="BD32" s="1"/>
      <c r="BE32" s="1"/>
      <c r="BF32" s="1"/>
      <c r="BG32" s="26"/>
      <c r="BH32" s="107"/>
      <c r="BI32" s="107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J32" s="1"/>
      <c r="EK32" s="1"/>
      <c r="EL32" s="1"/>
      <c r="EM32" s="1"/>
      <c r="EN32" s="1"/>
      <c r="EO32" s="1"/>
      <c r="EP32" s="1"/>
      <c r="EQ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</row>
    <row r="33" spans="1:236">
      <c r="A33" s="4"/>
      <c r="B33" s="16" t="s">
        <v>12</v>
      </c>
      <c r="C33" s="49">
        <v>63</v>
      </c>
      <c r="D33" s="47"/>
      <c r="E33" s="33">
        <f t="shared" ref="E33:R33" si="35">E13-D13</f>
        <v>0.14999999999999858</v>
      </c>
      <c r="F33" s="30">
        <f t="shared" si="35"/>
        <v>-0.21999999999999886</v>
      </c>
      <c r="G33" s="27">
        <f t="shared" si="35"/>
        <v>-7.0000000000000284E-2</v>
      </c>
      <c r="H33" s="27">
        <f t="shared" si="35"/>
        <v>0</v>
      </c>
      <c r="I33" s="30">
        <f t="shared" si="35"/>
        <v>1.1199999999999992</v>
      </c>
      <c r="J33" s="39">
        <f t="shared" si="35"/>
        <v>0.79000000000000092</v>
      </c>
      <c r="K33" s="27">
        <f t="shared" si="35"/>
        <v>0.33999999999999986</v>
      </c>
      <c r="L33" s="30">
        <f t="shared" si="35"/>
        <v>-5.0000000000000711E-2</v>
      </c>
      <c r="M33" s="27">
        <f t="shared" si="35"/>
        <v>-0.26999999999999957</v>
      </c>
      <c r="N33" s="30">
        <f t="shared" si="35"/>
        <v>-0.40000000000000036</v>
      </c>
      <c r="O33" s="30">
        <f t="shared" si="35"/>
        <v>-0.28999999999999915</v>
      </c>
      <c r="P33" s="30">
        <f t="shared" si="35"/>
        <v>-0.24000000000000021</v>
      </c>
      <c r="Q33" s="30">
        <f t="shared" si="35"/>
        <v>-0.21000000000000085</v>
      </c>
      <c r="R33" s="27">
        <f t="shared" si="35"/>
        <v>-2.9999999999999361E-2</v>
      </c>
      <c r="S33" s="30" t="e">
        <f>S13-#REF!</f>
        <v>#REF!</v>
      </c>
      <c r="T33" s="30">
        <f t="shared" si="32"/>
        <v>0.12000000000000011</v>
      </c>
      <c r="U33" s="30">
        <f t="shared" si="32"/>
        <v>-0.41000000000000014</v>
      </c>
      <c r="V33" s="27">
        <f t="shared" si="32"/>
        <v>-0.15999999999999925</v>
      </c>
      <c r="W33" s="30" t="e">
        <f>(W13-#REF!)/3</f>
        <v>#REF!</v>
      </c>
      <c r="X33" s="27"/>
      <c r="Y33" s="30">
        <f t="shared" ref="Y33:AF33" si="36">Y13-X13</f>
        <v>-0.12000000000000099</v>
      </c>
      <c r="Z33" s="27">
        <f t="shared" si="36"/>
        <v>-0.10999999999999943</v>
      </c>
      <c r="AA33" s="27">
        <f t="shared" si="36"/>
        <v>-0.10999999999999943</v>
      </c>
      <c r="AB33" s="30">
        <f t="shared" si="36"/>
        <v>-8.9999999999999858E-2</v>
      </c>
      <c r="AC33" s="27">
        <f t="shared" si="36"/>
        <v>-8.9999999999999858E-2</v>
      </c>
      <c r="AD33" s="33">
        <f t="shared" si="36"/>
        <v>-8.9999999999999858E-2</v>
      </c>
      <c r="AE33" s="30">
        <f t="shared" si="36"/>
        <v>-8.9999999999999858E-2</v>
      </c>
      <c r="AF33" s="27">
        <f t="shared" si="36"/>
        <v>-9.0000000000001634E-2</v>
      </c>
      <c r="AG33" s="242">
        <v>0.83</v>
      </c>
      <c r="AH33" s="21" t="s">
        <v>102</v>
      </c>
      <c r="AI33" s="242">
        <f t="shared" si="33"/>
        <v>0.29000000000000092</v>
      </c>
      <c r="AJ33" s="27">
        <f t="shared" si="34"/>
        <v>0.51999999999999957</v>
      </c>
      <c r="AK33" s="30">
        <f t="shared" si="34"/>
        <v>0.21000000000000085</v>
      </c>
      <c r="AL33" s="287">
        <f t="shared" si="34"/>
        <v>0.49000000000000021</v>
      </c>
      <c r="AM33" s="30">
        <f t="shared" si="34"/>
        <v>0.34999999999999964</v>
      </c>
      <c r="AN33" s="178">
        <f t="shared" si="34"/>
        <v>8.0000000000000071E-2</v>
      </c>
      <c r="AO33" s="108">
        <f t="shared" si="34"/>
        <v>0</v>
      </c>
      <c r="AP33" s="108">
        <f t="shared" si="34"/>
        <v>-5.0000000000000711E-2</v>
      </c>
      <c r="AQ33" s="166" t="s">
        <v>161</v>
      </c>
      <c r="AR33" s="217"/>
      <c r="AS33" s="21"/>
      <c r="AT33" s="21"/>
      <c r="AU33" s="21"/>
      <c r="AV33" s="21"/>
      <c r="AW33" s="26"/>
      <c r="AX33" s="116"/>
      <c r="AY33" s="26"/>
      <c r="AZ33" s="107"/>
      <c r="BA33" s="22"/>
      <c r="BB33" s="1"/>
      <c r="BC33" s="1"/>
      <c r="BD33" s="1"/>
      <c r="BE33" s="1"/>
      <c r="BF33" s="1"/>
      <c r="BG33" s="26"/>
      <c r="BH33" s="107"/>
      <c r="BI33" s="107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J33" s="1"/>
      <c r="EK33" s="1"/>
      <c r="EL33" s="1"/>
      <c r="EM33" s="1"/>
      <c r="EN33" s="1"/>
      <c r="EO33" s="1"/>
      <c r="EP33" s="1"/>
      <c r="EQ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</row>
    <row r="34" spans="1:236">
      <c r="A34" s="5"/>
      <c r="B34" s="16"/>
      <c r="C34" s="49">
        <v>64</v>
      </c>
      <c r="D34" s="47"/>
      <c r="E34" s="33">
        <f t="shared" ref="E34:R34" si="37">E14-D14</f>
        <v>5.9999999999998721E-2</v>
      </c>
      <c r="F34" s="30">
        <f t="shared" si="37"/>
        <v>3.0000000000001137E-2</v>
      </c>
      <c r="G34" s="27">
        <f t="shared" si="37"/>
        <v>0.13999999999999879</v>
      </c>
      <c r="H34" s="27">
        <f t="shared" si="37"/>
        <v>1.0000000000001563E-2</v>
      </c>
      <c r="I34" s="30">
        <f t="shared" si="37"/>
        <v>0.41999999999999993</v>
      </c>
      <c r="J34" s="39">
        <f t="shared" si="37"/>
        <v>0.36999999999999922</v>
      </c>
      <c r="K34" s="27">
        <f t="shared" si="37"/>
        <v>0.30000000000000071</v>
      </c>
      <c r="L34" s="30">
        <f t="shared" si="37"/>
        <v>0.30999999999999872</v>
      </c>
      <c r="M34" s="27">
        <f t="shared" si="37"/>
        <v>-3.9999999999999147E-2</v>
      </c>
      <c r="N34" s="30">
        <f t="shared" si="37"/>
        <v>-0.14000000000000057</v>
      </c>
      <c r="O34" s="30">
        <f t="shared" si="37"/>
        <v>-0.19999999999999929</v>
      </c>
      <c r="P34" s="30">
        <f t="shared" si="37"/>
        <v>-0.21000000000000085</v>
      </c>
      <c r="Q34" s="30">
        <f t="shared" si="37"/>
        <v>-0.16999999999999993</v>
      </c>
      <c r="R34" s="27">
        <f t="shared" si="37"/>
        <v>-8.0000000000000071E-2</v>
      </c>
      <c r="S34" s="30" t="e">
        <f>S14-#REF!</f>
        <v>#REF!</v>
      </c>
      <c r="T34" s="30">
        <f t="shared" si="32"/>
        <v>-7.0000000000000284E-2</v>
      </c>
      <c r="U34" s="30">
        <f t="shared" si="32"/>
        <v>-0.14999999999999858</v>
      </c>
      <c r="V34" s="27">
        <f t="shared" si="32"/>
        <v>-0.11000000000000121</v>
      </c>
      <c r="W34" s="30" t="e">
        <f>(W14-#REF!)/3</f>
        <v>#REF!</v>
      </c>
      <c r="X34" s="27"/>
      <c r="Y34" s="30">
        <f t="shared" ref="Y34:AF34" si="38">Y14-X14</f>
        <v>-7.0000000000000284E-2</v>
      </c>
      <c r="Z34" s="27">
        <f t="shared" si="38"/>
        <v>-3.9999999999999147E-2</v>
      </c>
      <c r="AA34" s="27">
        <f t="shared" si="38"/>
        <v>-5.0000000000000711E-2</v>
      </c>
      <c r="AB34" s="30">
        <f t="shared" si="38"/>
        <v>-8.0000000000000071E-2</v>
      </c>
      <c r="AC34" s="27">
        <f t="shared" si="38"/>
        <v>-8.0000000000000071E-2</v>
      </c>
      <c r="AD34" s="33">
        <f t="shared" si="38"/>
        <v>-8.0000000000000071E-2</v>
      </c>
      <c r="AE34" s="30">
        <f t="shared" si="38"/>
        <v>-0.10999999999999943</v>
      </c>
      <c r="AF34" s="27">
        <f t="shared" si="38"/>
        <v>-4.9999999999998934E-2</v>
      </c>
      <c r="AG34" s="242">
        <v>0.12999999999999901</v>
      </c>
      <c r="AH34" s="27">
        <f>AH14-AG14</f>
        <v>0.16999999999999993</v>
      </c>
      <c r="AI34" s="242">
        <f>AI14-AH14</f>
        <v>0.11000000000000121</v>
      </c>
      <c r="AJ34" s="27">
        <f t="shared" si="34"/>
        <v>0.25999999999999979</v>
      </c>
      <c r="AK34" s="30">
        <f t="shared" si="34"/>
        <v>1.9999999999999574E-2</v>
      </c>
      <c r="AL34" s="287">
        <f t="shared" si="34"/>
        <v>0.32000000000000028</v>
      </c>
      <c r="AM34" s="30">
        <f t="shared" si="34"/>
        <v>0.5600000000000005</v>
      </c>
      <c r="AN34" s="178">
        <f t="shared" si="34"/>
        <v>0.10999999999999943</v>
      </c>
      <c r="AO34" s="108">
        <f t="shared" si="34"/>
        <v>0.1899999999999995</v>
      </c>
      <c r="AP34" s="108">
        <f t="shared" si="34"/>
        <v>8.9999999999999858E-2</v>
      </c>
      <c r="AQ34" s="291" t="s">
        <v>105</v>
      </c>
      <c r="AR34" s="237"/>
      <c r="AS34" s="21">
        <v>0.54249999999999998</v>
      </c>
      <c r="AT34" s="21">
        <f t="shared" ref="AT34:AZ34" si="39">AVERAGE(AH32:AH35)</f>
        <v>0.42333333333333378</v>
      </c>
      <c r="AU34" s="21">
        <f t="shared" si="39"/>
        <v>0.20000000000000018</v>
      </c>
      <c r="AV34" s="21">
        <f t="shared" si="39"/>
        <v>0.18000000000000016</v>
      </c>
      <c r="AW34" s="26">
        <f t="shared" si="39"/>
        <v>3.4999999999999698E-2</v>
      </c>
      <c r="AX34" s="116">
        <f t="shared" si="39"/>
        <v>0.24000000000000066</v>
      </c>
      <c r="AY34" s="172">
        <f t="shared" si="39"/>
        <v>0.41499999999999959</v>
      </c>
      <c r="AZ34" s="292">
        <f t="shared" si="39"/>
        <v>0.11999999999999966</v>
      </c>
      <c r="BA34" s="281"/>
      <c r="BB34" s="1"/>
      <c r="BC34" s="1"/>
      <c r="BD34" s="1"/>
      <c r="BE34" s="1"/>
      <c r="BF34" s="1"/>
      <c r="BG34" s="295">
        <f>AVERAGE(AN32:AN35)</f>
        <v>0.11999999999999966</v>
      </c>
      <c r="BH34" s="340">
        <f>AVERAGE(AO32:AO35)</f>
        <v>4.2499999999999982E-2</v>
      </c>
      <c r="BI34" s="340">
        <f>AVERAGE(AP32:AP35)</f>
        <v>9.9999999999997868E-3</v>
      </c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J34" s="1"/>
      <c r="EK34" s="1"/>
      <c r="EL34" s="1"/>
      <c r="EM34" s="1"/>
      <c r="EN34" s="1"/>
      <c r="EO34" s="1"/>
      <c r="EP34" s="1"/>
      <c r="EQ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</row>
    <row r="35" spans="1:236">
      <c r="A35" s="5"/>
      <c r="B35" s="16"/>
      <c r="C35" s="49">
        <v>65</v>
      </c>
      <c r="D35" s="47"/>
      <c r="E35" s="33">
        <f t="shared" ref="E35:R35" si="40">E15-D15</f>
        <v>-1.9999999999999574E-2</v>
      </c>
      <c r="F35" s="30">
        <f t="shared" si="40"/>
        <v>0.10999999999999943</v>
      </c>
      <c r="G35" s="27">
        <f t="shared" si="40"/>
        <v>9.9999999999999645E-2</v>
      </c>
      <c r="H35" s="27">
        <f t="shared" si="40"/>
        <v>8.0000000000000071E-2</v>
      </c>
      <c r="I35" s="30">
        <f t="shared" si="40"/>
        <v>0.28000000000000114</v>
      </c>
      <c r="J35" s="39">
        <f t="shared" si="40"/>
        <v>9.9999999999999645E-2</v>
      </c>
      <c r="K35" s="27">
        <f t="shared" si="40"/>
        <v>0.17999999999999972</v>
      </c>
      <c r="L35" s="30">
        <f t="shared" si="40"/>
        <v>0.30000000000000071</v>
      </c>
      <c r="M35" s="27">
        <f t="shared" si="40"/>
        <v>0</v>
      </c>
      <c r="N35" s="30">
        <f t="shared" si="40"/>
        <v>-0.11000000000000121</v>
      </c>
      <c r="O35" s="30">
        <f t="shared" si="40"/>
        <v>-0.14999999999999858</v>
      </c>
      <c r="P35" s="30">
        <f t="shared" si="40"/>
        <v>-0.18000000000000149</v>
      </c>
      <c r="Q35" s="30">
        <f t="shared" si="40"/>
        <v>-0.11999999999999922</v>
      </c>
      <c r="R35" s="27">
        <f t="shared" si="40"/>
        <v>-1.9999999999999574E-2</v>
      </c>
      <c r="S35" s="30" t="e">
        <f>S15-#REF!</f>
        <v>#REF!</v>
      </c>
      <c r="T35" s="30">
        <f t="shared" si="32"/>
        <v>-8.9999999999999858E-2</v>
      </c>
      <c r="U35" s="30">
        <f t="shared" si="32"/>
        <v>5.0000000000000711E-2</v>
      </c>
      <c r="V35" s="27">
        <f t="shared" si="32"/>
        <v>-6.0000000000000497E-2</v>
      </c>
      <c r="W35" s="30" t="e">
        <f>(W15-#REF!)/3</f>
        <v>#REF!</v>
      </c>
      <c r="X35" s="27"/>
      <c r="Y35" s="30">
        <f t="shared" ref="Y35:AF35" si="41">Y15-X15</f>
        <v>1.9999999999999574E-2</v>
      </c>
      <c r="Z35" s="27">
        <f t="shared" si="41"/>
        <v>0</v>
      </c>
      <c r="AA35" s="27">
        <f t="shared" si="41"/>
        <v>-3.9999999999999147E-2</v>
      </c>
      <c r="AB35" s="30">
        <f t="shared" si="41"/>
        <v>-6.0000000000000497E-2</v>
      </c>
      <c r="AC35" s="27">
        <f t="shared" si="41"/>
        <v>-8.9999999999999858E-2</v>
      </c>
      <c r="AD35" s="33">
        <f t="shared" si="41"/>
        <v>-8.0000000000000071E-2</v>
      </c>
      <c r="AE35" s="30">
        <f t="shared" si="41"/>
        <v>-5.0000000000000711E-2</v>
      </c>
      <c r="AF35" s="27">
        <f t="shared" si="41"/>
        <v>-8.0000000000000071E-2</v>
      </c>
      <c r="AG35" s="242">
        <v>-6.0000000000000497E-2</v>
      </c>
      <c r="AH35" s="27">
        <f>AH15-AG15</f>
        <v>0.30000000000000071</v>
      </c>
      <c r="AI35" s="242">
        <f>AI15-AH15</f>
        <v>0.11999999999999922</v>
      </c>
      <c r="AJ35" s="27">
        <f t="shared" si="34"/>
        <v>-3.9999999999999147E-2</v>
      </c>
      <c r="AK35" s="30">
        <f t="shared" si="34"/>
        <v>0.10999999999999943</v>
      </c>
      <c r="AL35" s="287">
        <f t="shared" si="34"/>
        <v>6.0000000000000497E-2</v>
      </c>
      <c r="AM35" s="30">
        <f t="shared" si="34"/>
        <v>0.45999999999999908</v>
      </c>
      <c r="AN35" s="178">
        <f t="shared" si="34"/>
        <v>0.16999999999999993</v>
      </c>
      <c r="AO35" s="108">
        <f t="shared" si="34"/>
        <v>0</v>
      </c>
      <c r="AP35" s="108">
        <f t="shared" si="34"/>
        <v>7.0000000000000284E-2</v>
      </c>
      <c r="AQ35" s="166" t="s">
        <v>161</v>
      </c>
      <c r="AR35" s="215"/>
      <c r="AS35" s="21"/>
      <c r="AT35" s="21"/>
      <c r="AU35" s="21"/>
      <c r="AV35" s="21"/>
      <c r="AW35" s="26"/>
      <c r="AX35" s="116"/>
      <c r="AY35" s="26"/>
      <c r="AZ35" s="107"/>
      <c r="BA35" s="22"/>
      <c r="BB35" s="1"/>
      <c r="BC35" s="1"/>
      <c r="BD35" s="1"/>
      <c r="BE35" s="1"/>
      <c r="BF35" s="1"/>
      <c r="BG35" s="26"/>
      <c r="BH35" s="107"/>
      <c r="BI35" s="107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J35" s="1"/>
      <c r="EK35" s="1"/>
      <c r="EL35" s="1"/>
      <c r="EM35" s="1"/>
      <c r="EN35" s="1"/>
      <c r="EO35" s="1"/>
      <c r="EP35" s="1"/>
      <c r="EQ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</row>
    <row r="36" spans="1:236">
      <c r="A36" s="5"/>
      <c r="B36" s="16"/>
      <c r="C36" s="50"/>
      <c r="D36" s="47"/>
      <c r="E36" s="33"/>
      <c r="F36" s="30"/>
      <c r="G36" s="27"/>
      <c r="H36" s="27"/>
      <c r="I36" s="30"/>
      <c r="J36" s="39"/>
      <c r="K36" s="27"/>
      <c r="L36" s="30"/>
      <c r="M36" s="27"/>
      <c r="N36" s="30"/>
      <c r="O36" s="30"/>
      <c r="P36" s="30"/>
      <c r="Q36" s="30"/>
      <c r="R36" s="27"/>
      <c r="S36" s="30"/>
      <c r="T36" s="30"/>
      <c r="U36" s="30"/>
      <c r="V36" s="27"/>
      <c r="W36" s="30"/>
      <c r="X36" s="27"/>
      <c r="Y36" s="30"/>
      <c r="Z36" s="27"/>
      <c r="AA36" s="27"/>
      <c r="AB36" s="30"/>
      <c r="AC36" s="27"/>
      <c r="AD36" s="33"/>
      <c r="AE36" s="30"/>
      <c r="AF36" s="27"/>
      <c r="AG36" s="242"/>
      <c r="AH36" s="27"/>
      <c r="AI36" s="242"/>
      <c r="AJ36" s="27"/>
      <c r="AK36" s="30"/>
      <c r="AL36" s="287"/>
      <c r="AM36" s="30"/>
      <c r="AN36" s="178"/>
      <c r="AO36" s="108"/>
      <c r="AP36" s="108"/>
      <c r="AQ36" s="253"/>
      <c r="AR36" s="215"/>
      <c r="AS36" s="21"/>
      <c r="AT36" s="21"/>
      <c r="AU36" s="21"/>
      <c r="AV36" s="21"/>
      <c r="AW36" s="26"/>
      <c r="AX36" s="116"/>
      <c r="AY36" s="26"/>
      <c r="AZ36" s="107"/>
      <c r="BA36" s="277"/>
      <c r="BB36" s="1"/>
      <c r="BC36" s="1"/>
      <c r="BD36" s="1"/>
      <c r="BE36" s="1"/>
      <c r="BF36" s="1"/>
      <c r="BG36" s="26"/>
      <c r="BH36" s="107"/>
      <c r="BI36" s="107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J36" s="1"/>
      <c r="EK36" s="1"/>
      <c r="EL36" s="1"/>
      <c r="EM36" s="1"/>
      <c r="EN36" s="1"/>
      <c r="EO36" s="1"/>
      <c r="EP36" s="1"/>
      <c r="EQ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</row>
    <row r="37" spans="1:236">
      <c r="A37" s="5"/>
      <c r="B37" s="16" t="s">
        <v>0</v>
      </c>
      <c r="C37" s="50">
        <v>76</v>
      </c>
      <c r="D37" s="47"/>
      <c r="E37" s="33">
        <f t="shared" ref="E37:R37" si="42">E17-D17</f>
        <v>9.9999999999997868E-3</v>
      </c>
      <c r="F37" s="30">
        <f t="shared" si="42"/>
        <v>-9.9999999999997868E-3</v>
      </c>
      <c r="G37" s="27">
        <f t="shared" si="42"/>
        <v>9.9999999999997868E-3</v>
      </c>
      <c r="H37" s="27">
        <f t="shared" si="42"/>
        <v>4.9999999999999822E-2</v>
      </c>
      <c r="I37" s="30">
        <f t="shared" si="42"/>
        <v>0.22000000000000064</v>
      </c>
      <c r="J37" s="39">
        <f t="shared" si="42"/>
        <v>0.1899999999999995</v>
      </c>
      <c r="K37" s="27">
        <f t="shared" si="42"/>
        <v>8.9999999999999858E-2</v>
      </c>
      <c r="L37" s="30">
        <f t="shared" si="42"/>
        <v>0.37000000000000099</v>
      </c>
      <c r="M37" s="27">
        <f t="shared" si="42"/>
        <v>0.16000000000000014</v>
      </c>
      <c r="N37" s="30">
        <f t="shared" si="42"/>
        <v>0.10999999999999943</v>
      </c>
      <c r="O37" s="30">
        <f t="shared" si="42"/>
        <v>6.0000000000000497E-2</v>
      </c>
      <c r="P37" s="30">
        <f t="shared" si="42"/>
        <v>-0.19000000000000128</v>
      </c>
      <c r="Q37" s="30">
        <f t="shared" si="42"/>
        <v>-0.16999999999999993</v>
      </c>
      <c r="R37" s="27">
        <f t="shared" si="42"/>
        <v>-0.19999999999999929</v>
      </c>
      <c r="S37" s="30" t="e">
        <f>S17-#REF!</f>
        <v>#REF!</v>
      </c>
      <c r="T37" s="30">
        <f t="shared" ref="T37:V39" si="43">T17-S17</f>
        <v>-0.13999999999999968</v>
      </c>
      <c r="U37" s="30">
        <f t="shared" si="43"/>
        <v>-0.19000000000000039</v>
      </c>
      <c r="V37" s="27">
        <f t="shared" si="43"/>
        <v>-7.0000000000000284E-2</v>
      </c>
      <c r="W37" s="30" t="e">
        <f>(W17-#REF!)/3</f>
        <v>#REF!</v>
      </c>
      <c r="X37" s="27"/>
      <c r="Y37" s="30">
        <f t="shared" ref="Y37:AI37" si="44">Y17-X17</f>
        <v>-0.16000000000000014</v>
      </c>
      <c r="Z37" s="27">
        <f t="shared" si="44"/>
        <v>-0.10999999999999943</v>
      </c>
      <c r="AA37" s="27">
        <f t="shared" si="44"/>
        <v>-0.10000000000000142</v>
      </c>
      <c r="AB37" s="30">
        <f t="shared" si="44"/>
        <v>-5.9999999999998721E-2</v>
      </c>
      <c r="AC37" s="27">
        <f t="shared" si="44"/>
        <v>-7.0000000000000284E-2</v>
      </c>
      <c r="AD37" s="33">
        <f t="shared" si="44"/>
        <v>-3.0000000000001137E-2</v>
      </c>
      <c r="AE37" s="30">
        <f t="shared" si="44"/>
        <v>4.0000000000000924E-2</v>
      </c>
      <c r="AF37" s="27">
        <f t="shared" si="44"/>
        <v>-8.0000000000000071E-2</v>
      </c>
      <c r="AG37" s="242">
        <v>0.36</v>
      </c>
      <c r="AH37" s="27">
        <f t="shared" si="44"/>
        <v>0.15000000000000036</v>
      </c>
      <c r="AI37" s="242">
        <f t="shared" si="44"/>
        <v>0.12999999999999989</v>
      </c>
      <c r="AJ37" s="27">
        <f t="shared" ref="AJ37:AL38" si="45">AJ17-AI17</f>
        <v>6.9999999999999396E-2</v>
      </c>
      <c r="AK37" s="30">
        <f t="shared" si="45"/>
        <v>0.24000000000000021</v>
      </c>
      <c r="AL37" s="287">
        <f t="shared" si="45"/>
        <v>0.4399999999999995</v>
      </c>
      <c r="AM37" s="30">
        <f t="shared" ref="AM37:AP38" si="46">AM17-AL17</f>
        <v>0.47000000000000064</v>
      </c>
      <c r="AN37" s="178">
        <f t="shared" si="46"/>
        <v>7.0000000000000284E-2</v>
      </c>
      <c r="AO37" s="108">
        <f t="shared" si="46"/>
        <v>8.0000000000000071E-2</v>
      </c>
      <c r="AP37" s="108">
        <f t="shared" si="46"/>
        <v>9.9999999999997868E-3</v>
      </c>
      <c r="AQ37" s="143" t="s">
        <v>106</v>
      </c>
      <c r="AR37" s="215"/>
      <c r="AS37" s="21"/>
      <c r="AT37" s="21"/>
      <c r="AU37" s="21"/>
      <c r="AV37" s="21"/>
      <c r="AW37" s="26"/>
      <c r="AX37" s="116"/>
      <c r="AY37" s="26"/>
      <c r="AZ37" s="107"/>
      <c r="BA37" s="22"/>
      <c r="BB37" s="1"/>
      <c r="BC37" s="1"/>
      <c r="BD37" s="1"/>
      <c r="BE37" s="1"/>
      <c r="BF37" s="1"/>
      <c r="BG37" s="26"/>
      <c r="BH37" s="107"/>
      <c r="BI37" s="107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J37" s="1"/>
      <c r="EK37" s="1"/>
      <c r="EL37" s="1"/>
      <c r="EM37" s="1"/>
      <c r="EN37" s="1"/>
      <c r="EO37" s="1"/>
      <c r="EP37" s="1"/>
      <c r="EQ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</row>
    <row r="38" spans="1:236">
      <c r="A38" s="5"/>
      <c r="B38" s="16" t="s">
        <v>12</v>
      </c>
      <c r="C38" s="49">
        <v>71</v>
      </c>
      <c r="D38" s="47"/>
      <c r="E38" s="33">
        <f t="shared" ref="E38:R38" si="47">E18-D18</f>
        <v>-3.0000000000000249E-2</v>
      </c>
      <c r="F38" s="30">
        <f t="shared" si="47"/>
        <v>7.0000000000000284E-2</v>
      </c>
      <c r="G38" s="27">
        <f t="shared" si="47"/>
        <v>4.9999999999999822E-2</v>
      </c>
      <c r="H38" s="27">
        <f t="shared" si="47"/>
        <v>0</v>
      </c>
      <c r="I38" s="30">
        <f t="shared" si="47"/>
        <v>0.24000000000000021</v>
      </c>
      <c r="J38" s="39">
        <f t="shared" si="47"/>
        <v>9.9999999999999645E-2</v>
      </c>
      <c r="K38" s="27">
        <f t="shared" si="47"/>
        <v>-1.9999999999999574E-2</v>
      </c>
      <c r="L38" s="30">
        <f t="shared" si="47"/>
        <v>0.16000000000000014</v>
      </c>
      <c r="M38" s="27">
        <f t="shared" si="47"/>
        <v>6.0000000000000497E-2</v>
      </c>
      <c r="N38" s="30">
        <f t="shared" si="47"/>
        <v>0</v>
      </c>
      <c r="O38" s="30">
        <f t="shared" si="47"/>
        <v>1.9999999999999574E-2</v>
      </c>
      <c r="P38" s="30">
        <f t="shared" si="47"/>
        <v>-4.0000000000000924E-2</v>
      </c>
      <c r="Q38" s="30">
        <f t="shared" si="47"/>
        <v>-3.9999999999999147E-2</v>
      </c>
      <c r="R38" s="27">
        <f t="shared" si="47"/>
        <v>-5.0000000000000711E-2</v>
      </c>
      <c r="S38" s="30" t="e">
        <f>S18-#REF!</f>
        <v>#REF!</v>
      </c>
      <c r="T38" s="30">
        <f t="shared" si="43"/>
        <v>7.0000000000000284E-2</v>
      </c>
      <c r="U38" s="30">
        <f t="shared" si="43"/>
        <v>-0.13999999999999968</v>
      </c>
      <c r="V38" s="27">
        <f t="shared" si="43"/>
        <v>4.9999999999999822E-2</v>
      </c>
      <c r="W38" s="30" t="e">
        <f>(W18-#REF!)/3</f>
        <v>#REF!</v>
      </c>
      <c r="X38" s="27"/>
      <c r="Y38" s="30">
        <f t="shared" ref="Y38:AI38" si="48">Y18-X18</f>
        <v>-8.0000000000000071E-2</v>
      </c>
      <c r="Z38" s="27">
        <f t="shared" si="48"/>
        <v>-4.0000000000000924E-2</v>
      </c>
      <c r="AA38" s="27">
        <f t="shared" si="48"/>
        <v>-4.9999999999998934E-2</v>
      </c>
      <c r="AB38" s="30">
        <f t="shared" si="48"/>
        <v>-6.0000000000000497E-2</v>
      </c>
      <c r="AC38" s="27">
        <f t="shared" si="48"/>
        <v>-4.0000000000000924E-2</v>
      </c>
      <c r="AD38" s="33">
        <f t="shared" si="48"/>
        <v>-3.9999999999999147E-2</v>
      </c>
      <c r="AE38" s="30">
        <f t="shared" si="48"/>
        <v>3.9999999999999147E-2</v>
      </c>
      <c r="AF38" s="27">
        <f t="shared" si="48"/>
        <v>-6.9999999999999396E-2</v>
      </c>
      <c r="AG38" s="242">
        <v>8.9999999999999858E-2</v>
      </c>
      <c r="AH38" s="27">
        <f t="shared" si="48"/>
        <v>0.11000000000000032</v>
      </c>
      <c r="AI38" s="242">
        <f t="shared" si="48"/>
        <v>0.12999999999999989</v>
      </c>
      <c r="AJ38" s="27">
        <f t="shared" si="45"/>
        <v>-9.9999999999997868E-3</v>
      </c>
      <c r="AK38" s="30">
        <f t="shared" si="45"/>
        <v>3.0000000000000249E-2</v>
      </c>
      <c r="AL38" s="287">
        <f t="shared" si="45"/>
        <v>0.23999999999999932</v>
      </c>
      <c r="AM38" s="30">
        <f t="shared" si="46"/>
        <v>0.23000000000000043</v>
      </c>
      <c r="AN38" s="178">
        <f t="shared" si="46"/>
        <v>0.15000000000000036</v>
      </c>
      <c r="AO38" s="108">
        <f t="shared" si="46"/>
        <v>0.11999999999999922</v>
      </c>
      <c r="AP38" s="108">
        <f t="shared" si="46"/>
        <v>0.14000000000000057</v>
      </c>
      <c r="AQ38" s="291" t="s">
        <v>105</v>
      </c>
      <c r="AR38" s="215"/>
      <c r="AS38" s="21">
        <v>0.39</v>
      </c>
      <c r="AT38" s="21">
        <f t="shared" ref="AT38:AZ38" si="49">AVERAGE(AH37:AH39)</f>
        <v>0.24666666666666673</v>
      </c>
      <c r="AU38" s="21">
        <f t="shared" si="49"/>
        <v>0.14666666666666681</v>
      </c>
      <c r="AV38" s="21">
        <f t="shared" si="49"/>
        <v>2.3333333333333133E-2</v>
      </c>
      <c r="AW38" s="26">
        <f t="shared" si="49"/>
        <v>9.6666666666666679E-2</v>
      </c>
      <c r="AX38" s="116">
        <f t="shared" si="49"/>
        <v>0.28999999999999976</v>
      </c>
      <c r="AY38" s="296">
        <f t="shared" si="49"/>
        <v>0.30333333333333368</v>
      </c>
      <c r="AZ38" s="239">
        <f t="shared" si="49"/>
        <v>9.666666666666697E-2</v>
      </c>
      <c r="BA38" s="281"/>
      <c r="BB38" s="1"/>
      <c r="BC38" s="1"/>
      <c r="BD38" s="1"/>
      <c r="BE38" s="1"/>
      <c r="BF38" s="1"/>
      <c r="BG38" s="338">
        <f>AVERAGE(AN37:AN39)</f>
        <v>9.666666666666697E-2</v>
      </c>
      <c r="BH38" s="292">
        <f>AVERAGE(AO37:AO39)</f>
        <v>0.10666666666666647</v>
      </c>
      <c r="BI38" s="292">
        <f>AVERAGE(AP37:AP39)</f>
        <v>0.12999999999999989</v>
      </c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J38" s="1"/>
      <c r="EK38" s="1"/>
      <c r="EL38" s="1"/>
      <c r="EM38" s="1"/>
      <c r="EN38" s="1"/>
      <c r="EO38" s="1"/>
      <c r="EP38" s="1"/>
      <c r="EQ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</row>
    <row r="39" spans="1:236">
      <c r="A39" s="5"/>
      <c r="B39" s="16"/>
      <c r="C39" s="50" t="s">
        <v>14</v>
      </c>
      <c r="D39" s="47"/>
      <c r="E39" s="33">
        <f t="shared" ref="E39:R39" si="50">E19-D19</f>
        <v>-0.10999999999999943</v>
      </c>
      <c r="F39" s="30">
        <f t="shared" si="50"/>
        <v>5.9999999999999609E-2</v>
      </c>
      <c r="G39" s="27">
        <f t="shared" si="50"/>
        <v>0.23000000000000043</v>
      </c>
      <c r="H39" s="27">
        <f t="shared" si="50"/>
        <v>0</v>
      </c>
      <c r="I39" s="30">
        <f t="shared" si="50"/>
        <v>0.10999999999999943</v>
      </c>
      <c r="J39" s="39">
        <f t="shared" si="50"/>
        <v>6.0000000000000497E-2</v>
      </c>
      <c r="K39" s="27">
        <f t="shared" si="50"/>
        <v>9.9999999999997868E-3</v>
      </c>
      <c r="L39" s="30">
        <f t="shared" si="50"/>
        <v>8.9999999999999858E-2</v>
      </c>
      <c r="M39" s="27">
        <f t="shared" si="50"/>
        <v>4.0000000000000036E-2</v>
      </c>
      <c r="N39" s="30">
        <f t="shared" si="50"/>
        <v>9.9999999999997868E-3</v>
      </c>
      <c r="O39" s="30">
        <f t="shared" si="50"/>
        <v>1.0000000000000675E-2</v>
      </c>
      <c r="P39" s="30">
        <f t="shared" si="50"/>
        <v>0</v>
      </c>
      <c r="Q39" s="30">
        <f t="shared" si="50"/>
        <v>0</v>
      </c>
      <c r="R39" s="27">
        <f t="shared" si="50"/>
        <v>9.9999999999997868E-3</v>
      </c>
      <c r="S39" s="30" t="e">
        <f>S19-#REF!</f>
        <v>#REF!</v>
      </c>
      <c r="T39" s="30">
        <f t="shared" si="43"/>
        <v>0.13999999999999968</v>
      </c>
      <c r="U39" s="30">
        <f t="shared" si="43"/>
        <v>-0.17999999999999972</v>
      </c>
      <c r="V39" s="27">
        <f t="shared" si="43"/>
        <v>-8.9999999999999858E-2</v>
      </c>
      <c r="W39" s="30" t="e">
        <f>(W19-#REF!)/3</f>
        <v>#REF!</v>
      </c>
      <c r="X39" s="27"/>
      <c r="Y39" s="30">
        <f t="shared" ref="Y39:AP39" si="51">Y19-X19</f>
        <v>-8.9999999999999858E-2</v>
      </c>
      <c r="Z39" s="27">
        <f t="shared" si="51"/>
        <v>-8.0000000000000071E-2</v>
      </c>
      <c r="AA39" s="27">
        <f t="shared" si="51"/>
        <v>-0.10000000000000053</v>
      </c>
      <c r="AB39" s="30">
        <f t="shared" si="51"/>
        <v>-8.0000000000000071E-2</v>
      </c>
      <c r="AC39" s="27">
        <f t="shared" si="51"/>
        <v>-8.0000000000000071E-2</v>
      </c>
      <c r="AD39" s="33">
        <f t="shared" si="51"/>
        <v>-8.9999999999999858E-2</v>
      </c>
      <c r="AE39" s="30">
        <f t="shared" si="51"/>
        <v>-9.9999999999997868E-3</v>
      </c>
      <c r="AF39" s="27">
        <f t="shared" si="51"/>
        <v>-5.9999999999999609E-2</v>
      </c>
      <c r="AG39" s="242">
        <v>0.72</v>
      </c>
      <c r="AH39" s="27">
        <f t="shared" si="51"/>
        <v>0.47999999999999954</v>
      </c>
      <c r="AI39" s="242">
        <f t="shared" si="51"/>
        <v>0.1800000000000006</v>
      </c>
      <c r="AJ39" s="27">
        <f t="shared" si="51"/>
        <v>9.9999999999997868E-3</v>
      </c>
      <c r="AK39" s="30">
        <f t="shared" si="51"/>
        <v>1.9999999999999574E-2</v>
      </c>
      <c r="AL39" s="287">
        <f t="shared" si="51"/>
        <v>0.19000000000000039</v>
      </c>
      <c r="AM39" s="30">
        <f t="shared" si="51"/>
        <v>0.20999999999999996</v>
      </c>
      <c r="AN39" s="178">
        <f t="shared" si="51"/>
        <v>7.0000000000000284E-2</v>
      </c>
      <c r="AO39" s="108">
        <f t="shared" si="51"/>
        <v>0.12000000000000011</v>
      </c>
      <c r="AP39" s="108">
        <f t="shared" si="51"/>
        <v>0.23999999999999932</v>
      </c>
      <c r="AQ39" s="291" t="s">
        <v>105</v>
      </c>
      <c r="AR39" s="215"/>
      <c r="AS39" s="21"/>
      <c r="AT39" s="21"/>
      <c r="AU39" s="21"/>
      <c r="AV39" s="21"/>
      <c r="AW39" s="26"/>
      <c r="AX39" s="116"/>
      <c r="AY39" s="26"/>
      <c r="AZ39" s="107"/>
      <c r="BA39" s="22"/>
      <c r="BB39" s="1"/>
      <c r="BC39" s="1"/>
      <c r="BD39" s="1"/>
      <c r="BE39" s="1"/>
      <c r="BF39" s="1"/>
      <c r="BG39" s="26"/>
      <c r="BH39" s="107"/>
      <c r="BI39" s="107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J39" s="1"/>
      <c r="EK39" s="1"/>
      <c r="EL39" s="1"/>
      <c r="EM39" s="1"/>
      <c r="EN39" s="1"/>
      <c r="EO39" s="1"/>
      <c r="EP39" s="1"/>
      <c r="EQ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</row>
    <row r="40" spans="1:236">
      <c r="A40" s="5"/>
      <c r="B40" s="16"/>
      <c r="C40" s="50"/>
      <c r="D40" s="47"/>
      <c r="E40" s="33"/>
      <c r="F40" s="30"/>
      <c r="G40" s="27"/>
      <c r="H40" s="27"/>
      <c r="I40" s="30"/>
      <c r="J40" s="39"/>
      <c r="K40" s="27"/>
      <c r="L40" s="30"/>
      <c r="M40" s="27"/>
      <c r="N40" s="30"/>
      <c r="O40" s="30"/>
      <c r="P40" s="30"/>
      <c r="Q40" s="30"/>
      <c r="R40" s="27"/>
      <c r="S40" s="30"/>
      <c r="T40" s="30"/>
      <c r="U40" s="30"/>
      <c r="V40" s="27"/>
      <c r="W40" s="30"/>
      <c r="X40" s="27"/>
      <c r="Y40" s="30"/>
      <c r="Z40" s="27"/>
      <c r="AA40" s="27"/>
      <c r="AB40" s="30"/>
      <c r="AC40" s="27"/>
      <c r="AD40" s="33"/>
      <c r="AE40" s="30"/>
      <c r="AF40" s="27"/>
      <c r="AG40" s="242"/>
      <c r="AH40" s="27"/>
      <c r="AI40" s="242"/>
      <c r="AJ40" s="27"/>
      <c r="AK40" s="30"/>
      <c r="AL40" s="287"/>
      <c r="AM40" s="30"/>
      <c r="AN40" s="178"/>
      <c r="AO40" s="108"/>
      <c r="AP40" s="108"/>
      <c r="AQ40" s="253"/>
      <c r="AR40" s="215"/>
      <c r="AS40" s="21"/>
      <c r="AT40" s="21"/>
      <c r="AU40" s="21"/>
      <c r="AV40" s="21"/>
      <c r="AW40" s="26"/>
      <c r="AX40" s="116"/>
      <c r="AY40" s="26"/>
      <c r="AZ40" s="107"/>
      <c r="BA40" s="22"/>
      <c r="BB40" s="1"/>
      <c r="BC40" s="1"/>
      <c r="BD40" s="1"/>
      <c r="BE40" s="1"/>
      <c r="BF40" s="1"/>
      <c r="BG40" s="26"/>
      <c r="BH40" s="107"/>
      <c r="BI40" s="107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J40" s="1"/>
      <c r="EK40" s="1"/>
      <c r="EL40" s="1"/>
      <c r="EM40" s="1"/>
      <c r="EN40" s="1"/>
      <c r="EO40" s="1"/>
      <c r="EP40" s="1"/>
      <c r="EQ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</row>
    <row r="41" spans="1:236" ht="16.5" thickBot="1">
      <c r="A41" s="5"/>
      <c r="B41" s="17" t="s">
        <v>2</v>
      </c>
      <c r="C41" s="51" t="s">
        <v>3</v>
      </c>
      <c r="D41" s="47"/>
      <c r="E41" s="33">
        <f t="shared" ref="E41:R41" si="52">E21-D21</f>
        <v>-9.9999999999999645E-2</v>
      </c>
      <c r="F41" s="30">
        <f t="shared" si="52"/>
        <v>8.0000000000000071E-2</v>
      </c>
      <c r="G41" s="27">
        <f t="shared" si="52"/>
        <v>0.23999999999999932</v>
      </c>
      <c r="H41" s="27">
        <f t="shared" si="52"/>
        <v>-1.9999999999999574E-2</v>
      </c>
      <c r="I41" s="30">
        <f t="shared" si="52"/>
        <v>4.9999999999999822E-2</v>
      </c>
      <c r="J41" s="40">
        <f t="shared" si="52"/>
        <v>8.9999999999999858E-2</v>
      </c>
      <c r="K41" s="27">
        <f t="shared" si="52"/>
        <v>-8.0000000000000071E-2</v>
      </c>
      <c r="L41" s="30">
        <f t="shared" si="52"/>
        <v>-2.9999999999999361E-2</v>
      </c>
      <c r="M41" s="27">
        <f t="shared" si="52"/>
        <v>0</v>
      </c>
      <c r="N41" s="30">
        <f t="shared" si="52"/>
        <v>0.11999999999999922</v>
      </c>
      <c r="O41" s="30">
        <f t="shared" si="52"/>
        <v>5.0000000000000711E-2</v>
      </c>
      <c r="P41" s="30">
        <f t="shared" si="52"/>
        <v>2.9999999999999361E-2</v>
      </c>
      <c r="Q41" s="30">
        <f t="shared" si="52"/>
        <v>5.0000000000000711E-2</v>
      </c>
      <c r="R41" s="27">
        <f t="shared" si="52"/>
        <v>9.9999999999997868E-3</v>
      </c>
      <c r="S41" s="30" t="e">
        <f>S21-#REF!</f>
        <v>#REF!</v>
      </c>
      <c r="T41" s="30">
        <f>T21-S21</f>
        <v>0.86000000000000032</v>
      </c>
      <c r="U41" s="30">
        <f>U21-T21</f>
        <v>-0.26999999999999957</v>
      </c>
      <c r="V41" s="27">
        <f>V21-U21</f>
        <v>-0.1800000000000006</v>
      </c>
      <c r="W41" s="30" t="e">
        <f>(W21-#REF!)/3</f>
        <v>#REF!</v>
      </c>
      <c r="X41" s="54"/>
      <c r="Y41" s="147" t="s">
        <v>73</v>
      </c>
      <c r="Z41" s="27">
        <f t="shared" ref="Z41:AP41" si="53">Z21-Y21</f>
        <v>-9.0000000000000746E-2</v>
      </c>
      <c r="AA41" s="27">
        <f t="shared" si="53"/>
        <v>-8.9999999999999858E-2</v>
      </c>
      <c r="AB41" s="30">
        <f t="shared" si="53"/>
        <v>-8.9999999999999858E-2</v>
      </c>
      <c r="AC41" s="27">
        <f t="shared" si="53"/>
        <v>-9.9999999999999645E-2</v>
      </c>
      <c r="AD41" s="33">
        <f t="shared" si="53"/>
        <v>-0.10000000000000053</v>
      </c>
      <c r="AE41" s="30">
        <f t="shared" si="53"/>
        <v>-6.9999999999999396E-2</v>
      </c>
      <c r="AF41" s="27">
        <f t="shared" si="53"/>
        <v>-7.0000000000000284E-2</v>
      </c>
      <c r="AG41" s="271">
        <v>0.34</v>
      </c>
      <c r="AH41" s="272">
        <f t="shared" si="53"/>
        <v>0.5600000000000005</v>
      </c>
      <c r="AI41" s="271">
        <f t="shared" si="53"/>
        <v>0.29999999999999982</v>
      </c>
      <c r="AJ41" s="272">
        <f t="shared" si="53"/>
        <v>0.23999999999999932</v>
      </c>
      <c r="AK41" s="273">
        <f t="shared" si="53"/>
        <v>0.10000000000000053</v>
      </c>
      <c r="AL41" s="288">
        <f t="shared" si="53"/>
        <v>0.33999999999999986</v>
      </c>
      <c r="AM41" s="273">
        <f t="shared" si="53"/>
        <v>-1.9999999999999574E-2</v>
      </c>
      <c r="AN41" s="329">
        <f t="shared" si="53"/>
        <v>-7.0000000000000284E-2</v>
      </c>
      <c r="AO41" s="274">
        <f t="shared" si="53"/>
        <v>9.9999999999997868E-3</v>
      </c>
      <c r="AP41" s="274">
        <f t="shared" si="53"/>
        <v>0.10000000000000053</v>
      </c>
      <c r="AQ41" s="306" t="s">
        <v>161</v>
      </c>
      <c r="AR41" s="215"/>
      <c r="AS41" s="121">
        <v>0.34</v>
      </c>
      <c r="AT41" s="121">
        <f t="shared" ref="AT41:AZ41" si="54">AH41</f>
        <v>0.5600000000000005</v>
      </c>
      <c r="AU41" s="121">
        <f t="shared" si="54"/>
        <v>0.29999999999999982</v>
      </c>
      <c r="AV41" s="121">
        <f t="shared" si="54"/>
        <v>0.23999999999999932</v>
      </c>
      <c r="AW41" s="269">
        <f t="shared" si="54"/>
        <v>0.10000000000000053</v>
      </c>
      <c r="AX41" s="303">
        <f t="shared" si="54"/>
        <v>0.33999999999999986</v>
      </c>
      <c r="AY41" s="308">
        <f t="shared" si="54"/>
        <v>-1.9999999999999574E-2</v>
      </c>
      <c r="AZ41" s="309">
        <f t="shared" si="54"/>
        <v>-7.0000000000000284E-2</v>
      </c>
      <c r="BA41" s="281"/>
      <c r="BB41" s="1"/>
      <c r="BC41" s="1"/>
      <c r="BD41" s="1"/>
      <c r="BE41" s="1"/>
      <c r="BF41" s="1"/>
      <c r="BG41" s="308">
        <f>AN41</f>
        <v>-7.0000000000000284E-2</v>
      </c>
      <c r="BH41" s="341">
        <f>AO41</f>
        <v>9.9999999999997868E-3</v>
      </c>
      <c r="BI41" s="341">
        <f>AP41</f>
        <v>0.10000000000000053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J41" s="1"/>
      <c r="EK41" s="1"/>
      <c r="EL41" s="1"/>
      <c r="EM41" s="1"/>
      <c r="EN41" s="1"/>
      <c r="EO41" s="1"/>
      <c r="EP41" s="1"/>
      <c r="EQ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</row>
    <row r="42" spans="1:236" ht="81" customHeight="1" thickBot="1">
      <c r="A42" s="5"/>
      <c r="B42" s="6"/>
      <c r="C42" s="6"/>
      <c r="D42" s="23"/>
      <c r="E42" s="32" t="s">
        <v>21</v>
      </c>
      <c r="F42" s="24" t="s">
        <v>24</v>
      </c>
      <c r="G42" s="23" t="s">
        <v>26</v>
      </c>
      <c r="H42" s="23" t="s">
        <v>30</v>
      </c>
      <c r="I42" s="24" t="s">
        <v>33</v>
      </c>
      <c r="J42" s="35" t="s">
        <v>34</v>
      </c>
      <c r="K42" s="23" t="s">
        <v>39</v>
      </c>
      <c r="L42" s="24" t="s">
        <v>40</v>
      </c>
      <c r="M42" s="23" t="s">
        <v>43</v>
      </c>
      <c r="N42" s="24" t="s">
        <v>48</v>
      </c>
      <c r="O42" s="24" t="s">
        <v>49</v>
      </c>
      <c r="P42" s="24" t="s">
        <v>54</v>
      </c>
      <c r="Q42" s="24" t="s">
        <v>57</v>
      </c>
      <c r="R42" s="23" t="s">
        <v>60</v>
      </c>
      <c r="S42" s="24" t="s">
        <v>63</v>
      </c>
      <c r="T42" s="24" t="s">
        <v>64</v>
      </c>
      <c r="U42" s="24" t="s">
        <v>69</v>
      </c>
      <c r="V42" s="23" t="s">
        <v>72</v>
      </c>
      <c r="W42" s="104" t="s">
        <v>96</v>
      </c>
      <c r="X42" s="60" t="s">
        <v>109</v>
      </c>
      <c r="Y42" s="63" t="s">
        <v>112</v>
      </c>
      <c r="Z42" s="60" t="s">
        <v>117</v>
      </c>
      <c r="AA42" s="60" t="s">
        <v>123</v>
      </c>
      <c r="AB42" s="63" t="s">
        <v>139</v>
      </c>
      <c r="AC42" s="60" t="s">
        <v>140</v>
      </c>
      <c r="AD42" s="61" t="s">
        <v>144</v>
      </c>
      <c r="AE42" s="63" t="s">
        <v>150</v>
      </c>
      <c r="AF42" s="63" t="s">
        <v>156</v>
      </c>
      <c r="AG42" s="109" t="s">
        <v>257</v>
      </c>
      <c r="AH42" s="94" t="s">
        <v>260</v>
      </c>
      <c r="AI42" s="94" t="s">
        <v>270</v>
      </c>
      <c r="AJ42" s="94" t="s">
        <v>274</v>
      </c>
      <c r="AK42" s="94" t="s">
        <v>285</v>
      </c>
      <c r="AL42" s="94" t="s">
        <v>286</v>
      </c>
      <c r="AM42" s="94" t="s">
        <v>296</v>
      </c>
      <c r="AN42" s="94" t="s">
        <v>297</v>
      </c>
      <c r="AO42" s="325" t="s">
        <v>304</v>
      </c>
      <c r="AP42" s="325" t="s">
        <v>312</v>
      </c>
      <c r="AQ42" s="326" t="s">
        <v>271</v>
      </c>
      <c r="AR42" s="125"/>
      <c r="AS42" s="318" t="s">
        <v>256</v>
      </c>
      <c r="AT42" s="311" t="s">
        <v>263</v>
      </c>
      <c r="AU42" s="311" t="s">
        <v>267</v>
      </c>
      <c r="AV42" s="311" t="s">
        <v>278</v>
      </c>
      <c r="AW42" s="311" t="s">
        <v>281</v>
      </c>
      <c r="AX42" s="311" t="s">
        <v>284</v>
      </c>
      <c r="AY42" s="311" t="s">
        <v>300</v>
      </c>
      <c r="AZ42" s="319" t="s">
        <v>301</v>
      </c>
      <c r="BA42" s="320"/>
      <c r="BB42" s="316"/>
      <c r="BC42" s="316"/>
      <c r="BD42" s="316"/>
      <c r="BE42" s="316"/>
      <c r="BF42" s="316"/>
      <c r="BG42" s="310" t="s">
        <v>301</v>
      </c>
      <c r="BH42" s="229" t="s">
        <v>307</v>
      </c>
      <c r="BI42" s="229" t="s">
        <v>315</v>
      </c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J42" s="1"/>
      <c r="EK42" s="1"/>
      <c r="EL42" s="1"/>
      <c r="EM42" s="1"/>
      <c r="EN42" s="1"/>
      <c r="EO42" s="1"/>
      <c r="EP42" s="1"/>
      <c r="EQ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</row>
    <row r="43" spans="1:236">
      <c r="A43" s="5"/>
      <c r="B43" s="15" t="s">
        <v>5</v>
      </c>
      <c r="C43" s="48" t="s">
        <v>6</v>
      </c>
      <c r="D43" s="47"/>
      <c r="E43" s="33">
        <f t="shared" ref="E43:AH43" si="55">E3-$C3</f>
        <v>0.74000000000000021</v>
      </c>
      <c r="F43" s="30">
        <f t="shared" si="55"/>
        <v>0.77000000000000135</v>
      </c>
      <c r="G43" s="27">
        <f t="shared" si="55"/>
        <v>0.77999999999999936</v>
      </c>
      <c r="H43" s="27">
        <f t="shared" si="55"/>
        <v>0.95000000000000107</v>
      </c>
      <c r="I43" s="30">
        <f t="shared" si="55"/>
        <v>1.67</v>
      </c>
      <c r="J43" s="41">
        <f t="shared" si="55"/>
        <v>1.58</v>
      </c>
      <c r="K43" s="27">
        <f t="shared" si="55"/>
        <v>1.5099999999999998</v>
      </c>
      <c r="L43" s="30">
        <f t="shared" si="55"/>
        <v>1.5999999999999996</v>
      </c>
      <c r="M43" s="27">
        <f t="shared" si="55"/>
        <v>1.5200000000000014</v>
      </c>
      <c r="N43" s="30">
        <f t="shared" si="55"/>
        <v>1.4099999999999984</v>
      </c>
      <c r="O43" s="30">
        <f t="shared" si="55"/>
        <v>1.33</v>
      </c>
      <c r="P43" s="30">
        <f t="shared" si="55"/>
        <v>1.2200000000000006</v>
      </c>
      <c r="Q43" s="30">
        <f t="shared" si="55"/>
        <v>1.1599999999999984</v>
      </c>
      <c r="R43" s="27">
        <f t="shared" si="55"/>
        <v>1.2900000000000009</v>
      </c>
      <c r="S43" s="30">
        <f t="shared" si="55"/>
        <v>9.9999999999999645E-2</v>
      </c>
      <c r="T43" s="30">
        <f t="shared" si="55"/>
        <v>9.9999999999997868E-3</v>
      </c>
      <c r="U43" s="30">
        <f t="shared" si="55"/>
        <v>-0.16999999999999993</v>
      </c>
      <c r="V43" s="27">
        <f t="shared" si="55"/>
        <v>0.13999999999999879</v>
      </c>
      <c r="W43" s="30">
        <f t="shared" si="55"/>
        <v>1.3199999999999985</v>
      </c>
      <c r="X43" s="27">
        <f t="shared" si="55"/>
        <v>1.5099999999999998</v>
      </c>
      <c r="Y43" s="30">
        <f t="shared" si="55"/>
        <v>1.4599999999999991</v>
      </c>
      <c r="Z43" s="27">
        <f t="shared" si="55"/>
        <v>1.42</v>
      </c>
      <c r="AA43" s="27">
        <f t="shared" si="55"/>
        <v>1.3499999999999996</v>
      </c>
      <c r="AB43" s="30">
        <f t="shared" si="55"/>
        <v>1.2900000000000009</v>
      </c>
      <c r="AC43" s="27">
        <f t="shared" si="55"/>
        <v>1.2299999999999986</v>
      </c>
      <c r="AD43" s="33">
        <f t="shared" si="55"/>
        <v>1.1500000000000004</v>
      </c>
      <c r="AE43" s="30">
        <f t="shared" si="55"/>
        <v>1.1300000000000008</v>
      </c>
      <c r="AF43" s="30">
        <f t="shared" si="55"/>
        <v>1.0299999999999994</v>
      </c>
      <c r="AG43" s="266">
        <v>0.67</v>
      </c>
      <c r="AH43" s="266">
        <f t="shared" si="55"/>
        <v>0.74000000000000021</v>
      </c>
      <c r="AI43" s="275">
        <f t="shared" ref="AI43:AK44" si="56">AI3-$C3</f>
        <v>0.90000000000000036</v>
      </c>
      <c r="AJ43" s="266">
        <f t="shared" si="56"/>
        <v>0.77000000000000135</v>
      </c>
      <c r="AK43" s="266">
        <f t="shared" si="56"/>
        <v>0.74999999999999822</v>
      </c>
      <c r="AL43" s="275">
        <f t="shared" ref="AL43:AN44" si="57">AL3-$C3</f>
        <v>0.95999999999999908</v>
      </c>
      <c r="AM43" s="266">
        <f t="shared" si="57"/>
        <v>1.0999999999999996</v>
      </c>
      <c r="AN43" s="266">
        <f t="shared" si="57"/>
        <v>1.2799999999999994</v>
      </c>
      <c r="AO43" s="312">
        <f>AO3-$C3</f>
        <v>1.2700000000000014</v>
      </c>
      <c r="AP43" s="312">
        <f>AP3-$C3</f>
        <v>1.0699999999999985</v>
      </c>
      <c r="AQ43" s="307">
        <v>0</v>
      </c>
      <c r="AR43" s="125"/>
      <c r="AS43" s="258"/>
      <c r="AT43" s="258"/>
      <c r="AU43" s="258"/>
      <c r="AV43" s="258"/>
      <c r="AW43" s="270"/>
      <c r="AX43" s="305"/>
      <c r="AY43" s="270"/>
      <c r="AZ43" s="98"/>
      <c r="BA43" s="22"/>
      <c r="BB43" s="1"/>
      <c r="BC43" s="1"/>
      <c r="BD43" s="1"/>
      <c r="BE43" s="1"/>
      <c r="BF43" s="1"/>
      <c r="BG43" s="270"/>
      <c r="BH43" s="322"/>
      <c r="BI43" s="322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J43" s="1"/>
      <c r="EK43" s="1"/>
      <c r="EL43" s="1"/>
      <c r="EM43" s="1"/>
      <c r="EN43" s="1"/>
      <c r="EO43" s="1"/>
      <c r="EP43" s="1"/>
      <c r="EQ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</row>
    <row r="44" spans="1:236">
      <c r="A44" s="5"/>
      <c r="B44" s="16" t="s">
        <v>12</v>
      </c>
      <c r="C44" s="49" t="s">
        <v>8</v>
      </c>
      <c r="D44" s="47"/>
      <c r="E44" s="33">
        <f t="shared" ref="E44:AF44" si="58">E4-$C4</f>
        <v>1.5199999999999996</v>
      </c>
      <c r="F44" s="30">
        <f t="shared" si="58"/>
        <v>1.5399999999999991</v>
      </c>
      <c r="G44" s="27">
        <f t="shared" si="58"/>
        <v>1.5199999999999996</v>
      </c>
      <c r="H44" s="27">
        <f t="shared" si="58"/>
        <v>1.9299999999999997</v>
      </c>
      <c r="I44" s="30">
        <f t="shared" si="58"/>
        <v>2.3000000000000007</v>
      </c>
      <c r="J44" s="39">
        <f t="shared" si="58"/>
        <v>2.120000000000001</v>
      </c>
      <c r="K44" s="27">
        <f t="shared" si="58"/>
        <v>2.1999999999999993</v>
      </c>
      <c r="L44" s="30">
        <f t="shared" si="58"/>
        <v>2.3100000000000023</v>
      </c>
      <c r="M44" s="27">
        <f t="shared" si="58"/>
        <v>2.240000000000002</v>
      </c>
      <c r="N44" s="30">
        <f t="shared" si="58"/>
        <v>2.1700000000000017</v>
      </c>
      <c r="O44" s="30">
        <f t="shared" si="58"/>
        <v>2.1700000000000017</v>
      </c>
      <c r="P44" s="30">
        <f t="shared" si="58"/>
        <v>1.879999999999999</v>
      </c>
      <c r="Q44" s="30">
        <f t="shared" si="58"/>
        <v>1.7699999999999996</v>
      </c>
      <c r="R44" s="27">
        <f t="shared" si="58"/>
        <v>1.9000000000000021</v>
      </c>
      <c r="S44" s="30">
        <f t="shared" si="58"/>
        <v>0.66000000000000014</v>
      </c>
      <c r="T44" s="30">
        <f t="shared" si="58"/>
        <v>0.5600000000000005</v>
      </c>
      <c r="U44" s="30">
        <f t="shared" si="58"/>
        <v>0.40000000000000036</v>
      </c>
      <c r="V44" s="27">
        <f t="shared" si="58"/>
        <v>0.65000000000000036</v>
      </c>
      <c r="W44" s="30">
        <f t="shared" si="58"/>
        <v>2.0300000000000011</v>
      </c>
      <c r="X44" s="27">
        <f t="shared" si="58"/>
        <v>2.1999999999999993</v>
      </c>
      <c r="Y44" s="30">
        <f t="shared" si="58"/>
        <v>2.129999999999999</v>
      </c>
      <c r="Z44" s="27">
        <f t="shared" si="58"/>
        <v>2.09</v>
      </c>
      <c r="AA44" s="27">
        <f t="shared" si="58"/>
        <v>2.0199999999999996</v>
      </c>
      <c r="AB44" s="30">
        <f t="shared" si="58"/>
        <v>1.9499999999999993</v>
      </c>
      <c r="AC44" s="27">
        <f t="shared" si="58"/>
        <v>1.870000000000001</v>
      </c>
      <c r="AD44" s="33">
        <f t="shared" si="58"/>
        <v>1.7899999999999991</v>
      </c>
      <c r="AE44" s="30">
        <f t="shared" si="58"/>
        <v>1.6900000000000013</v>
      </c>
      <c r="AF44" s="30">
        <f t="shared" si="58"/>
        <v>1.629999999999999</v>
      </c>
      <c r="AG44" s="27">
        <v>1.1000000000000001</v>
      </c>
      <c r="AH44" s="27">
        <f>AH4-$C4</f>
        <v>1.2400000000000002</v>
      </c>
      <c r="AI44" s="115">
        <f t="shared" si="56"/>
        <v>1.4499999999999993</v>
      </c>
      <c r="AJ44" s="27">
        <f t="shared" si="56"/>
        <v>1.3000000000000007</v>
      </c>
      <c r="AK44" s="27">
        <f t="shared" si="56"/>
        <v>1.2800000000000011</v>
      </c>
      <c r="AL44" s="115">
        <f t="shared" si="57"/>
        <v>1.5</v>
      </c>
      <c r="AM44" s="27">
        <f t="shared" si="57"/>
        <v>1.5500000000000007</v>
      </c>
      <c r="AN44" s="27">
        <f t="shared" si="57"/>
        <v>1.6799999999999997</v>
      </c>
      <c r="AO44" s="313">
        <f>AO4-$C4</f>
        <v>1.6900000000000013</v>
      </c>
      <c r="AP44" s="313">
        <f>AP4-$C4</f>
        <v>1.5600000000000023</v>
      </c>
      <c r="AQ44" s="99">
        <v>0</v>
      </c>
      <c r="AR44" s="125"/>
      <c r="AS44" s="21">
        <v>0.88500000000000068</v>
      </c>
      <c r="AT44" s="21">
        <f t="shared" ref="AT44:AZ44" si="59">AVERAGE(AH43:AH44)</f>
        <v>0.99000000000000021</v>
      </c>
      <c r="AU44" s="21">
        <f t="shared" si="59"/>
        <v>1.1749999999999998</v>
      </c>
      <c r="AV44" s="21">
        <f t="shared" si="59"/>
        <v>1.035000000000001</v>
      </c>
      <c r="AW44" s="26">
        <f t="shared" si="59"/>
        <v>1.0149999999999997</v>
      </c>
      <c r="AX44" s="116">
        <f t="shared" si="59"/>
        <v>1.2299999999999995</v>
      </c>
      <c r="AY44" s="26">
        <f t="shared" si="59"/>
        <v>1.3250000000000002</v>
      </c>
      <c r="AZ44" s="107">
        <f t="shared" si="59"/>
        <v>1.4799999999999995</v>
      </c>
      <c r="BA44" s="22"/>
      <c r="BB44" s="1"/>
      <c r="BC44" s="1"/>
      <c r="BD44" s="1"/>
      <c r="BE44" s="1"/>
      <c r="BF44" s="1"/>
      <c r="BG44" s="26">
        <f>AVERAGE(AN43:AN44)</f>
        <v>1.4799999999999995</v>
      </c>
      <c r="BH44" s="321">
        <f>AVERAGE(AO43:AO44)</f>
        <v>1.4800000000000013</v>
      </c>
      <c r="BI44" s="321">
        <f>AVERAGE(AP43:AP44)</f>
        <v>1.3150000000000004</v>
      </c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J44" s="1"/>
      <c r="EK44" s="1"/>
      <c r="EL44" s="1"/>
      <c r="EM44" s="1"/>
      <c r="EN44" s="1"/>
      <c r="EO44" s="1"/>
      <c r="EP44" s="1"/>
      <c r="EQ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</row>
    <row r="45" spans="1:236">
      <c r="A45" s="5"/>
      <c r="B45" s="16"/>
      <c r="C45" s="50" t="s">
        <v>7</v>
      </c>
      <c r="D45" s="47"/>
      <c r="E45" s="33"/>
      <c r="F45" s="30"/>
      <c r="G45" s="27"/>
      <c r="H45" s="27"/>
      <c r="I45" s="30"/>
      <c r="J45" s="39"/>
      <c r="K45" s="27"/>
      <c r="L45" s="30"/>
      <c r="M45" s="27"/>
      <c r="N45" s="30"/>
      <c r="O45" s="30"/>
      <c r="P45" s="30"/>
      <c r="Q45" s="30"/>
      <c r="R45" s="27"/>
      <c r="S45" s="30"/>
      <c r="T45" s="30"/>
      <c r="U45" s="30"/>
      <c r="V45" s="27"/>
      <c r="W45" s="30"/>
      <c r="X45" s="27"/>
      <c r="Y45" s="30"/>
      <c r="Z45" s="27"/>
      <c r="AA45" s="27"/>
      <c r="AB45" s="30"/>
      <c r="AC45" s="27"/>
      <c r="AD45" s="33"/>
      <c r="AE45" s="30"/>
      <c r="AF45" s="30"/>
      <c r="AG45" s="27"/>
      <c r="AH45" s="27"/>
      <c r="AI45" s="115"/>
      <c r="AJ45" s="27"/>
      <c r="AK45" s="27"/>
      <c r="AL45" s="115"/>
      <c r="AM45" s="27"/>
      <c r="AN45" s="27"/>
      <c r="AO45" s="313"/>
      <c r="AP45" s="313"/>
      <c r="AQ45" s="99"/>
      <c r="AR45" s="125"/>
      <c r="AS45" s="21"/>
      <c r="AT45" s="21"/>
      <c r="AU45" s="21"/>
      <c r="AV45" s="21"/>
      <c r="AW45" s="26"/>
      <c r="AX45" s="116"/>
      <c r="AY45" s="26"/>
      <c r="AZ45" s="107"/>
      <c r="BA45" s="22"/>
      <c r="BB45" s="1"/>
      <c r="BC45" s="1"/>
      <c r="BD45" s="1"/>
      <c r="BE45" s="1"/>
      <c r="BF45" s="1"/>
      <c r="BG45" s="26"/>
      <c r="BH45" s="321"/>
      <c r="BI45" s="32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J45" s="1"/>
      <c r="EK45" s="1"/>
      <c r="EL45" s="1"/>
      <c r="EM45" s="1"/>
      <c r="EN45" s="1"/>
      <c r="EO45" s="1"/>
      <c r="EP45" s="1"/>
      <c r="EQ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</row>
    <row r="46" spans="1:236">
      <c r="A46" s="5"/>
      <c r="B46" s="16"/>
      <c r="C46" s="50"/>
      <c r="D46" s="47"/>
      <c r="E46" s="33"/>
      <c r="F46" s="30"/>
      <c r="G46" s="27"/>
      <c r="H46" s="27"/>
      <c r="I46" s="30"/>
      <c r="J46" s="39"/>
      <c r="K46" s="27"/>
      <c r="L46" s="30"/>
      <c r="M46" s="27"/>
      <c r="N46" s="30"/>
      <c r="O46" s="30"/>
      <c r="P46" s="30"/>
      <c r="Q46" s="30"/>
      <c r="R46" s="27"/>
      <c r="S46" s="30"/>
      <c r="T46" s="30"/>
      <c r="U46" s="30"/>
      <c r="V46" s="27"/>
      <c r="W46" s="30"/>
      <c r="X46" s="27"/>
      <c r="Y46" s="30"/>
      <c r="Z46" s="27"/>
      <c r="AA46" s="27"/>
      <c r="AB46" s="30"/>
      <c r="AC46" s="27"/>
      <c r="AD46" s="33"/>
      <c r="AE46" s="30"/>
      <c r="AF46" s="30"/>
      <c r="AG46" s="27"/>
      <c r="AH46" s="27"/>
      <c r="AI46" s="115"/>
      <c r="AJ46" s="27"/>
      <c r="AK46" s="27"/>
      <c r="AL46" s="115"/>
      <c r="AM46" s="27"/>
      <c r="AN46" s="27"/>
      <c r="AO46" s="313"/>
      <c r="AP46" s="313"/>
      <c r="AQ46" s="99"/>
      <c r="AR46" s="125"/>
      <c r="AS46" s="21"/>
      <c r="AT46" s="21"/>
      <c r="AU46" s="21"/>
      <c r="AV46" s="21"/>
      <c r="AW46" s="26"/>
      <c r="AX46" s="116"/>
      <c r="AY46" s="26"/>
      <c r="AZ46" s="107"/>
      <c r="BA46" s="22"/>
      <c r="BB46" s="1"/>
      <c r="BC46" s="1"/>
      <c r="BD46" s="1"/>
      <c r="BE46" s="1"/>
      <c r="BF46" s="1"/>
      <c r="BG46" s="26"/>
      <c r="BH46" s="321"/>
      <c r="BI46" s="32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J46" s="1"/>
      <c r="EK46" s="1"/>
      <c r="EL46" s="1"/>
      <c r="EM46" s="1"/>
      <c r="EN46" s="1"/>
      <c r="EO46" s="1"/>
      <c r="EP46" s="1"/>
      <c r="EQ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</row>
    <row r="47" spans="1:236">
      <c r="A47" s="5"/>
      <c r="B47" s="16" t="s">
        <v>9</v>
      </c>
      <c r="C47" s="49" t="s">
        <v>10</v>
      </c>
      <c r="D47" s="47"/>
      <c r="E47" s="33">
        <f t="shared" ref="E47:AH47" si="60">E7-$C7</f>
        <v>0.8100000000000005</v>
      </c>
      <c r="F47" s="30">
        <f t="shared" si="60"/>
        <v>0.61000000000000121</v>
      </c>
      <c r="G47" s="27">
        <f t="shared" si="60"/>
        <v>0.63000000000000078</v>
      </c>
      <c r="H47" s="27">
        <f t="shared" si="60"/>
        <v>1.3000000000000007</v>
      </c>
      <c r="I47" s="30">
        <f t="shared" si="60"/>
        <v>2.4500000000000011</v>
      </c>
      <c r="J47" s="39">
        <f t="shared" si="60"/>
        <v>2.870000000000001</v>
      </c>
      <c r="K47" s="27">
        <f t="shared" si="60"/>
        <v>2.4600000000000009</v>
      </c>
      <c r="L47" s="30">
        <f t="shared" si="60"/>
        <v>2.2599999999999998</v>
      </c>
      <c r="M47" s="27">
        <f t="shared" si="60"/>
        <v>1.8900000000000006</v>
      </c>
      <c r="N47" s="30">
        <f t="shared" si="60"/>
        <v>1.83</v>
      </c>
      <c r="O47" s="30">
        <f t="shared" si="60"/>
        <v>1.7400000000000002</v>
      </c>
      <c r="P47" s="30">
        <f t="shared" si="60"/>
        <v>1.6300000000000008</v>
      </c>
      <c r="Q47" s="30">
        <f t="shared" si="60"/>
        <v>1.5099999999999998</v>
      </c>
      <c r="R47" s="27">
        <f t="shared" si="60"/>
        <v>1.58</v>
      </c>
      <c r="S47" s="30">
        <f t="shared" si="60"/>
        <v>-0.24000000000000021</v>
      </c>
      <c r="T47" s="30">
        <f t="shared" si="60"/>
        <v>-0.26999999999999957</v>
      </c>
      <c r="U47" s="30">
        <f t="shared" si="60"/>
        <v>-0.5</v>
      </c>
      <c r="V47" s="27">
        <f t="shared" si="60"/>
        <v>-0.53999999999999915</v>
      </c>
      <c r="W47" s="30">
        <f t="shared" si="60"/>
        <v>1.2800000000000011</v>
      </c>
      <c r="X47" s="27">
        <f t="shared" si="60"/>
        <v>0.82000000000000028</v>
      </c>
      <c r="Y47" s="30">
        <f t="shared" si="60"/>
        <v>0.73000000000000043</v>
      </c>
      <c r="Z47" s="27">
        <f t="shared" si="60"/>
        <v>0.64000000000000057</v>
      </c>
      <c r="AA47" s="27">
        <f t="shared" si="60"/>
        <v>0.5600000000000005</v>
      </c>
      <c r="AB47" s="30">
        <f t="shared" si="60"/>
        <v>0.49000000000000021</v>
      </c>
      <c r="AC47" s="27">
        <f t="shared" si="60"/>
        <v>0.40000000000000036</v>
      </c>
      <c r="AD47" s="33">
        <f t="shared" si="60"/>
        <v>0.32000000000000028</v>
      </c>
      <c r="AE47" s="30">
        <f t="shared" si="60"/>
        <v>0.30000000000000071</v>
      </c>
      <c r="AF47" s="30">
        <f t="shared" si="60"/>
        <v>0.20000000000000107</v>
      </c>
      <c r="AG47" s="27">
        <v>-0.13999999999999879</v>
      </c>
      <c r="AH47" s="27">
        <f t="shared" si="60"/>
        <v>0.8100000000000005</v>
      </c>
      <c r="AI47" s="115">
        <f t="shared" ref="AI47:AN47" si="61">AI7-$C7</f>
        <v>1.6600000000000001</v>
      </c>
      <c r="AJ47" s="27">
        <f t="shared" si="61"/>
        <v>1.8600000000000012</v>
      </c>
      <c r="AK47" s="27">
        <f t="shared" si="61"/>
        <v>1.5099999999999998</v>
      </c>
      <c r="AL47" s="115">
        <f t="shared" si="61"/>
        <v>1.7900000000000009</v>
      </c>
      <c r="AM47" s="27">
        <f t="shared" si="61"/>
        <v>2.09</v>
      </c>
      <c r="AN47" s="27">
        <f t="shared" si="61"/>
        <v>2.09</v>
      </c>
      <c r="AO47" s="313">
        <f>AO7-$C7</f>
        <v>1.75</v>
      </c>
      <c r="AP47" s="313">
        <f>AP7-$C7</f>
        <v>1.5199999999999996</v>
      </c>
      <c r="AQ47" s="99">
        <v>0</v>
      </c>
      <c r="AR47" s="125"/>
      <c r="AS47" s="21">
        <v>-0.13999999999999879</v>
      </c>
      <c r="AT47" s="21">
        <f t="shared" ref="AT47:AZ47" si="62">AH47</f>
        <v>0.8100000000000005</v>
      </c>
      <c r="AU47" s="21">
        <f t="shared" si="62"/>
        <v>1.6600000000000001</v>
      </c>
      <c r="AV47" s="21">
        <f t="shared" si="62"/>
        <v>1.8600000000000012</v>
      </c>
      <c r="AW47" s="26">
        <f t="shared" si="62"/>
        <v>1.5099999999999998</v>
      </c>
      <c r="AX47" s="116">
        <f t="shared" si="62"/>
        <v>1.7900000000000009</v>
      </c>
      <c r="AY47" s="26">
        <f t="shared" si="62"/>
        <v>2.09</v>
      </c>
      <c r="AZ47" s="107">
        <f t="shared" si="62"/>
        <v>2.09</v>
      </c>
      <c r="BA47" s="22"/>
      <c r="BB47" s="1"/>
      <c r="BC47" s="1"/>
      <c r="BD47" s="1"/>
      <c r="BE47" s="1"/>
      <c r="BF47" s="1"/>
      <c r="BG47" s="26">
        <f>AN47</f>
        <v>2.09</v>
      </c>
      <c r="BH47" s="321">
        <f>AO47</f>
        <v>1.75</v>
      </c>
      <c r="BI47" s="321">
        <f>AP47</f>
        <v>1.5199999999999996</v>
      </c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J47" s="1"/>
      <c r="EK47" s="1"/>
      <c r="EL47" s="1"/>
      <c r="EM47" s="1"/>
      <c r="EN47" s="1"/>
      <c r="EO47" s="1"/>
      <c r="EP47" s="1"/>
      <c r="EQ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</row>
    <row r="48" spans="1:236">
      <c r="A48" s="5"/>
      <c r="B48" s="16"/>
      <c r="C48" s="49"/>
      <c r="D48" s="47"/>
      <c r="E48" s="33"/>
      <c r="F48" s="30"/>
      <c r="G48" s="27"/>
      <c r="H48" s="27"/>
      <c r="I48" s="30"/>
      <c r="J48" s="39"/>
      <c r="K48" s="27"/>
      <c r="L48" s="30"/>
      <c r="M48" s="27"/>
      <c r="N48" s="30"/>
      <c r="O48" s="30"/>
      <c r="P48" s="30"/>
      <c r="Q48" s="30"/>
      <c r="R48" s="27"/>
      <c r="S48" s="30"/>
      <c r="T48" s="30"/>
      <c r="U48" s="30"/>
      <c r="V48" s="27"/>
      <c r="W48" s="30"/>
      <c r="X48" s="27"/>
      <c r="Y48" s="30"/>
      <c r="Z48" s="27"/>
      <c r="AA48" s="27"/>
      <c r="AB48" s="30"/>
      <c r="AC48" s="27"/>
      <c r="AD48" s="33"/>
      <c r="AE48" s="30"/>
      <c r="AF48" s="30"/>
      <c r="AG48" s="27"/>
      <c r="AH48" s="27"/>
      <c r="AI48" s="115"/>
      <c r="AJ48" s="27"/>
      <c r="AK48" s="27"/>
      <c r="AL48" s="115"/>
      <c r="AM48" s="27"/>
      <c r="AN48" s="27"/>
      <c r="AO48" s="313"/>
      <c r="AP48" s="313"/>
      <c r="AQ48" s="99"/>
      <c r="AR48" s="125"/>
      <c r="AS48" s="21"/>
      <c r="AT48" s="21"/>
      <c r="AU48" s="21"/>
      <c r="AV48" s="21"/>
      <c r="AW48" s="26"/>
      <c r="AX48" s="116"/>
      <c r="AY48" s="26"/>
      <c r="AZ48" s="107"/>
      <c r="BA48" s="22"/>
      <c r="BB48" s="1"/>
      <c r="BC48" s="1"/>
      <c r="BD48" s="1"/>
      <c r="BE48" s="1"/>
      <c r="BF48" s="1"/>
      <c r="BG48" s="26"/>
      <c r="BH48" s="321"/>
      <c r="BI48" s="32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J48" s="1"/>
      <c r="EK48" s="1"/>
      <c r="EL48" s="1"/>
      <c r="EM48" s="1"/>
      <c r="EN48" s="1"/>
      <c r="EO48" s="1"/>
      <c r="EP48" s="1"/>
      <c r="EQ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</row>
    <row r="49" spans="1:255">
      <c r="A49" s="5"/>
      <c r="B49" s="16" t="s">
        <v>11</v>
      </c>
      <c r="C49" s="49">
        <v>99</v>
      </c>
      <c r="D49" s="47"/>
      <c r="E49" s="33">
        <f t="shared" ref="E49:AH49" si="63">E9-$C9</f>
        <v>2.3099999999999996</v>
      </c>
      <c r="F49" s="30">
        <f t="shared" si="63"/>
        <v>2.21</v>
      </c>
      <c r="G49" s="27">
        <f t="shared" si="63"/>
        <v>2.330000000000001</v>
      </c>
      <c r="H49" s="27">
        <f t="shared" si="63"/>
        <v>2.3899999999999997</v>
      </c>
      <c r="I49" s="30">
        <f t="shared" si="63"/>
        <v>2.660000000000001</v>
      </c>
      <c r="J49" s="39">
        <f t="shared" si="63"/>
        <v>2.9899999999999993</v>
      </c>
      <c r="K49" s="27">
        <f t="shared" si="63"/>
        <v>3.38</v>
      </c>
      <c r="L49" s="30">
        <f t="shared" si="63"/>
        <v>3.6000000000000005</v>
      </c>
      <c r="M49" s="27">
        <f t="shared" si="63"/>
        <v>3.7199999999999998</v>
      </c>
      <c r="N49" s="30">
        <f t="shared" si="63"/>
        <v>3.7</v>
      </c>
      <c r="O49" s="30">
        <f t="shared" si="63"/>
        <v>3.55</v>
      </c>
      <c r="P49" s="30">
        <f t="shared" si="63"/>
        <v>3.410000000000001</v>
      </c>
      <c r="Q49" s="30">
        <f t="shared" si="63"/>
        <v>3.2600000000000007</v>
      </c>
      <c r="R49" s="27">
        <f t="shared" si="63"/>
        <v>3.2700000000000005</v>
      </c>
      <c r="S49" s="30">
        <f t="shared" si="63"/>
        <v>-1.4900000000000002</v>
      </c>
      <c r="T49" s="30">
        <f t="shared" si="63"/>
        <v>-1.4799999999999995</v>
      </c>
      <c r="U49" s="30">
        <f t="shared" si="63"/>
        <v>-2.2999999999999998</v>
      </c>
      <c r="V49" s="27">
        <f t="shared" si="63"/>
        <v>-1.7400000000000002</v>
      </c>
      <c r="W49" s="30">
        <f t="shared" si="63"/>
        <v>2.8600000000000003</v>
      </c>
      <c r="X49" s="27">
        <f t="shared" si="63"/>
        <v>3.8600000000000003</v>
      </c>
      <c r="Y49" s="30">
        <f t="shared" si="63"/>
        <v>3.8199999999999994</v>
      </c>
      <c r="Z49" s="27">
        <f t="shared" si="63"/>
        <v>3.8</v>
      </c>
      <c r="AA49" s="27">
        <f t="shared" si="63"/>
        <v>3.7299999999999995</v>
      </c>
      <c r="AB49" s="30">
        <f t="shared" si="63"/>
        <v>3.6399999999999997</v>
      </c>
      <c r="AC49" s="27">
        <f t="shared" si="63"/>
        <v>3.5200000000000005</v>
      </c>
      <c r="AD49" s="33">
        <f t="shared" si="63"/>
        <v>3.37</v>
      </c>
      <c r="AE49" s="30">
        <f t="shared" si="63"/>
        <v>3.2700000000000005</v>
      </c>
      <c r="AF49" s="30">
        <f t="shared" si="63"/>
        <v>3.1100000000000003</v>
      </c>
      <c r="AG49" s="27">
        <v>1.02</v>
      </c>
      <c r="AH49" s="27">
        <f t="shared" si="63"/>
        <v>1.6800000000000006</v>
      </c>
      <c r="AI49" s="115">
        <f t="shared" ref="AI49:AK50" si="64">AI9-$C9</f>
        <v>2.4799999999999995</v>
      </c>
      <c r="AJ49" s="27">
        <f t="shared" si="64"/>
        <v>2.7199999999999998</v>
      </c>
      <c r="AK49" s="27">
        <f t="shared" si="64"/>
        <v>2.88</v>
      </c>
      <c r="AL49" s="115">
        <f t="shared" ref="AL49:AN50" si="65">AL9-$C9</f>
        <v>3.5000000000000009</v>
      </c>
      <c r="AM49" s="27">
        <f t="shared" si="65"/>
        <v>3.9200000000000008</v>
      </c>
      <c r="AN49" s="27">
        <f t="shared" si="65"/>
        <v>4.0200000000000005</v>
      </c>
      <c r="AO49" s="313">
        <f>AO9-$C9</f>
        <v>4.1700000000000008</v>
      </c>
      <c r="AP49" s="313">
        <f>AP9-$C9</f>
        <v>4.21</v>
      </c>
      <c r="AQ49" s="99" t="s">
        <v>102</v>
      </c>
      <c r="AR49" s="125"/>
      <c r="AS49" s="21">
        <v>0.72499999999999998</v>
      </c>
      <c r="AT49" s="21">
        <f t="shared" ref="AT49:AZ49" si="66">AVERAGE(AH49:AH50)</f>
        <v>1.2000000000000002</v>
      </c>
      <c r="AU49" s="21">
        <f t="shared" si="66"/>
        <v>1.8149999999999995</v>
      </c>
      <c r="AV49" s="21">
        <f t="shared" si="66"/>
        <v>2.0299999999999994</v>
      </c>
      <c r="AW49" s="26">
        <f t="shared" si="66"/>
        <v>2.1849999999999996</v>
      </c>
      <c r="AX49" s="21">
        <f t="shared" si="66"/>
        <v>2.7750000000000004</v>
      </c>
      <c r="AY49" s="26">
        <f t="shared" si="66"/>
        <v>3.1950000000000003</v>
      </c>
      <c r="AZ49" s="107">
        <f t="shared" si="66"/>
        <v>3.2800000000000002</v>
      </c>
      <c r="BA49" s="22"/>
      <c r="BB49" s="1"/>
      <c r="BC49" s="1"/>
      <c r="BD49" s="1"/>
      <c r="BE49" s="1"/>
      <c r="BF49" s="1"/>
      <c r="BG49" s="26">
        <f>AVERAGE(AN49:AN50)</f>
        <v>3.2800000000000002</v>
      </c>
      <c r="BH49" s="321">
        <f>AVERAGE(AO49:AO50)</f>
        <v>3.4300000000000006</v>
      </c>
      <c r="BI49" s="321">
        <f>AVERAGE(AP49:AP50)</f>
        <v>3.4699999999999998</v>
      </c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J49" s="1"/>
      <c r="EK49" s="1"/>
      <c r="EL49" s="1"/>
      <c r="EM49" s="1"/>
      <c r="EN49" s="1"/>
      <c r="EO49" s="1"/>
      <c r="EP49" s="1"/>
      <c r="EQ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</row>
    <row r="50" spans="1:255">
      <c r="A50" s="5"/>
      <c r="B50" s="16"/>
      <c r="C50" s="9" t="s">
        <v>74</v>
      </c>
      <c r="D50" s="47"/>
      <c r="E50" s="33"/>
      <c r="F50" s="30"/>
      <c r="G50" s="27"/>
      <c r="H50" s="27"/>
      <c r="I50" s="30"/>
      <c r="J50" s="39"/>
      <c r="K50" s="27"/>
      <c r="L50" s="30"/>
      <c r="M50" s="27"/>
      <c r="N50" s="30"/>
      <c r="O50" s="30"/>
      <c r="P50" s="30"/>
      <c r="Q50" s="30"/>
      <c r="R50" s="27"/>
      <c r="S50" s="30"/>
      <c r="T50" s="30"/>
      <c r="U50" s="30"/>
      <c r="V50" s="27"/>
      <c r="W50" s="30">
        <f t="shared" ref="W50:AH50" si="67">W10-$C10</f>
        <v>1.4099999999999993</v>
      </c>
      <c r="X50" s="27">
        <f t="shared" si="67"/>
        <v>2.4099999999999993</v>
      </c>
      <c r="Y50" s="30">
        <f t="shared" si="67"/>
        <v>2.38</v>
      </c>
      <c r="Z50" s="27">
        <f t="shared" si="67"/>
        <v>2.3500000000000005</v>
      </c>
      <c r="AA50" s="27">
        <f t="shared" si="67"/>
        <v>2.2700000000000005</v>
      </c>
      <c r="AB50" s="30">
        <f t="shared" si="67"/>
        <v>2.1800000000000006</v>
      </c>
      <c r="AC50" s="27">
        <f t="shared" si="67"/>
        <v>2.13</v>
      </c>
      <c r="AD50" s="33">
        <f t="shared" si="67"/>
        <v>1.919999999999999</v>
      </c>
      <c r="AE50" s="30">
        <f t="shared" si="67"/>
        <v>1.8099999999999996</v>
      </c>
      <c r="AF50" s="30">
        <f t="shared" si="67"/>
        <v>1.6499999999999995</v>
      </c>
      <c r="AG50" s="27">
        <v>0.43</v>
      </c>
      <c r="AH50" s="27">
        <f t="shared" si="67"/>
        <v>0.71999999999999975</v>
      </c>
      <c r="AI50" s="115">
        <f t="shared" si="64"/>
        <v>1.1499999999999995</v>
      </c>
      <c r="AJ50" s="27">
        <f t="shared" si="64"/>
        <v>1.339999999999999</v>
      </c>
      <c r="AK50" s="27">
        <f t="shared" si="64"/>
        <v>1.4899999999999993</v>
      </c>
      <c r="AL50" s="115">
        <f t="shared" si="65"/>
        <v>2.0499999999999998</v>
      </c>
      <c r="AM50" s="27">
        <f t="shared" si="65"/>
        <v>2.4699999999999998</v>
      </c>
      <c r="AN50" s="27">
        <f t="shared" si="65"/>
        <v>2.54</v>
      </c>
      <c r="AO50" s="313">
        <f>AO10-$C10</f>
        <v>2.6900000000000004</v>
      </c>
      <c r="AP50" s="313">
        <f>AP10-$C10</f>
        <v>2.7299999999999995</v>
      </c>
      <c r="AQ50" s="283">
        <v>9</v>
      </c>
      <c r="AR50" s="125"/>
      <c r="AS50" s="21"/>
      <c r="AT50" s="21"/>
      <c r="AU50" s="21"/>
      <c r="AV50" s="21"/>
      <c r="AW50" s="26"/>
      <c r="AX50" s="116"/>
      <c r="AY50" s="26"/>
      <c r="AZ50" s="107"/>
      <c r="BA50" s="22"/>
      <c r="BB50" s="1"/>
      <c r="BC50" s="1"/>
      <c r="BD50" s="1"/>
      <c r="BE50" s="1"/>
      <c r="BF50" s="1"/>
      <c r="BG50" s="26"/>
      <c r="BH50" s="321"/>
      <c r="BI50" s="32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J50" s="1"/>
      <c r="EK50" s="1"/>
      <c r="EL50" s="1"/>
      <c r="EM50" s="1"/>
      <c r="EN50" s="1"/>
      <c r="EO50" s="1"/>
      <c r="EP50" s="1"/>
      <c r="EQ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</row>
    <row r="51" spans="1:255">
      <c r="A51" s="5"/>
      <c r="B51" s="16"/>
      <c r="C51" s="50"/>
      <c r="D51" s="47"/>
      <c r="E51" s="33"/>
      <c r="F51" s="30"/>
      <c r="G51" s="27"/>
      <c r="H51" s="27"/>
      <c r="I51" s="30"/>
      <c r="J51" s="39"/>
      <c r="K51" s="27"/>
      <c r="L51" s="30"/>
      <c r="M51" s="27"/>
      <c r="N51" s="30"/>
      <c r="O51" s="30"/>
      <c r="P51" s="30"/>
      <c r="Q51" s="30"/>
      <c r="R51" s="27"/>
      <c r="S51" s="30"/>
      <c r="T51" s="30"/>
      <c r="U51" s="30"/>
      <c r="V51" s="27"/>
      <c r="W51" s="30"/>
      <c r="X51" s="27"/>
      <c r="Y51" s="30"/>
      <c r="Z51" s="27"/>
      <c r="AA51" s="27"/>
      <c r="AB51" s="30"/>
      <c r="AC51" s="27"/>
      <c r="AD51" s="33"/>
      <c r="AE51" s="30"/>
      <c r="AF51" s="30"/>
      <c r="AG51" s="27"/>
      <c r="AH51" s="27"/>
      <c r="AI51" s="115"/>
      <c r="AJ51" s="27"/>
      <c r="AK51" s="27"/>
      <c r="AL51" s="115"/>
      <c r="AM51" s="27"/>
      <c r="AN51" s="27"/>
      <c r="AO51" s="313"/>
      <c r="AP51" s="313"/>
      <c r="AQ51" s="100"/>
      <c r="AR51" s="125"/>
      <c r="AS51" s="21"/>
      <c r="AT51" s="21"/>
      <c r="AU51" s="21"/>
      <c r="AV51" s="21"/>
      <c r="AW51" s="26"/>
      <c r="AX51" s="116"/>
      <c r="AY51" s="26"/>
      <c r="AZ51" s="107"/>
      <c r="BA51" s="22"/>
      <c r="BB51" s="1"/>
      <c r="BC51" s="1"/>
      <c r="BD51" s="1"/>
      <c r="BE51" s="1"/>
      <c r="BF51" s="1"/>
      <c r="BG51" s="26"/>
      <c r="BH51" s="321"/>
      <c r="BI51" s="32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J51" s="1"/>
      <c r="EK51" s="1"/>
      <c r="EL51" s="1"/>
      <c r="EM51" s="1"/>
      <c r="EN51" s="1"/>
      <c r="EO51" s="1"/>
      <c r="EP51" s="1"/>
      <c r="EQ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</row>
    <row r="52" spans="1:255">
      <c r="A52" s="5"/>
      <c r="B52" s="16" t="s">
        <v>13</v>
      </c>
      <c r="C52" s="49">
        <v>62</v>
      </c>
      <c r="D52" s="47"/>
      <c r="E52" s="33">
        <f t="shared" ref="E52:AF52" si="68">E12-$C12</f>
        <v>0.95000000000000107</v>
      </c>
      <c r="F52" s="30">
        <f t="shared" si="68"/>
        <v>0.84999999999999964</v>
      </c>
      <c r="G52" s="27">
        <f t="shared" si="68"/>
        <v>1</v>
      </c>
      <c r="H52" s="27">
        <f t="shared" si="68"/>
        <v>1.1300000000000008</v>
      </c>
      <c r="I52" s="30">
        <f t="shared" si="68"/>
        <v>1.8800000000000008</v>
      </c>
      <c r="J52" s="39">
        <f t="shared" si="68"/>
        <v>2</v>
      </c>
      <c r="K52" s="27">
        <f t="shared" si="68"/>
        <v>2.1300000000000008</v>
      </c>
      <c r="L52" s="30">
        <f t="shared" si="68"/>
        <v>2.0999999999999996</v>
      </c>
      <c r="M52" s="27">
        <f t="shared" si="68"/>
        <v>1.8499999999999996</v>
      </c>
      <c r="N52" s="30">
        <f t="shared" si="68"/>
        <v>1.6100000000000012</v>
      </c>
      <c r="O52" s="30">
        <f t="shared" si="68"/>
        <v>1.4100000000000001</v>
      </c>
      <c r="P52" s="30">
        <f t="shared" si="68"/>
        <v>1.2000000000000011</v>
      </c>
      <c r="Q52" s="30">
        <f t="shared" si="68"/>
        <v>1.0300000000000011</v>
      </c>
      <c r="R52" s="27">
        <f t="shared" si="68"/>
        <v>1.0099999999999998</v>
      </c>
      <c r="S52" s="30">
        <f t="shared" si="68"/>
        <v>-1.1999999999999993</v>
      </c>
      <c r="T52" s="30">
        <f t="shared" si="68"/>
        <v>-0.86999999999999922</v>
      </c>
      <c r="U52" s="30">
        <f t="shared" si="68"/>
        <v>-1.3100000000000005</v>
      </c>
      <c r="V52" s="27">
        <f t="shared" si="68"/>
        <v>-0.82000000000000028</v>
      </c>
      <c r="W52" s="30">
        <f t="shared" si="68"/>
        <v>0.39000000000000057</v>
      </c>
      <c r="X52" s="27">
        <f t="shared" si="68"/>
        <v>1.1899999999999995</v>
      </c>
      <c r="Y52" s="30">
        <f t="shared" si="68"/>
        <v>1.0600000000000005</v>
      </c>
      <c r="Z52" s="27">
        <f t="shared" si="68"/>
        <v>0.96000000000000085</v>
      </c>
      <c r="AA52" s="27">
        <f t="shared" si="68"/>
        <v>0.86000000000000121</v>
      </c>
      <c r="AB52" s="30">
        <f t="shared" si="68"/>
        <v>0.75999999999999979</v>
      </c>
      <c r="AC52" s="27">
        <f t="shared" si="68"/>
        <v>0.6899999999999995</v>
      </c>
      <c r="AD52" s="33">
        <f t="shared" si="68"/>
        <v>0.58999999999999986</v>
      </c>
      <c r="AE52" s="30">
        <f t="shared" si="68"/>
        <v>0.53000000000000114</v>
      </c>
      <c r="AF52" s="30">
        <f t="shared" si="68"/>
        <v>0.4399999999999995</v>
      </c>
      <c r="AG52" s="27">
        <v>0.33</v>
      </c>
      <c r="AH52" s="27">
        <f t="shared" ref="AH52:AJ55" si="69">AH12-$C12</f>
        <v>1.1300000000000008</v>
      </c>
      <c r="AI52" s="115">
        <f t="shared" si="69"/>
        <v>1.4100000000000001</v>
      </c>
      <c r="AJ52" s="27">
        <f t="shared" si="69"/>
        <v>1.3900000000000006</v>
      </c>
      <c r="AK52" s="27">
        <f t="shared" ref="AK52:AL55" si="70">AK12-$C12</f>
        <v>1.1899999999999995</v>
      </c>
      <c r="AL52" s="115">
        <f t="shared" si="70"/>
        <v>1.2800000000000011</v>
      </c>
      <c r="AM52" s="27">
        <f t="shared" ref="AM52:AN55" si="71">AM12-$C12</f>
        <v>1.5700000000000003</v>
      </c>
      <c r="AN52" s="27">
        <f t="shared" si="71"/>
        <v>1.6899999999999995</v>
      </c>
      <c r="AO52" s="313">
        <f t="shared" ref="AO52:AP55" si="72">AO12-$C12</f>
        <v>1.67</v>
      </c>
      <c r="AP52" s="313">
        <f t="shared" si="72"/>
        <v>1.5999999999999996</v>
      </c>
      <c r="AQ52" s="99">
        <v>0</v>
      </c>
      <c r="AR52" s="125"/>
      <c r="AS52" s="21"/>
      <c r="AT52" s="21"/>
      <c r="AU52" s="21"/>
      <c r="AV52" s="21"/>
      <c r="AW52" s="26"/>
      <c r="AX52" s="116"/>
      <c r="AY52" s="26"/>
      <c r="AZ52" s="107"/>
      <c r="BA52" s="22"/>
      <c r="BB52" s="1"/>
      <c r="BC52" s="1"/>
      <c r="BD52" s="1"/>
      <c r="BE52" s="1"/>
      <c r="BF52" s="1"/>
      <c r="BG52" s="26"/>
      <c r="BH52" s="321"/>
      <c r="BI52" s="32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J52" s="1"/>
      <c r="EK52" s="1"/>
      <c r="EL52" s="1"/>
      <c r="EM52" s="1"/>
      <c r="EN52" s="1"/>
      <c r="EO52" s="1"/>
      <c r="EP52" s="1"/>
      <c r="EQ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</row>
    <row r="53" spans="1:255">
      <c r="A53" s="3"/>
      <c r="B53" s="16" t="s">
        <v>12</v>
      </c>
      <c r="C53" s="49">
        <v>63</v>
      </c>
      <c r="D53" s="47"/>
      <c r="E53" s="33">
        <f t="shared" ref="E53:AF53" si="73">E13-$C13</f>
        <v>0.94999999999999929</v>
      </c>
      <c r="F53" s="30">
        <f t="shared" si="73"/>
        <v>0.73000000000000043</v>
      </c>
      <c r="G53" s="27">
        <f t="shared" si="73"/>
        <v>0.66000000000000014</v>
      </c>
      <c r="H53" s="27">
        <f t="shared" si="73"/>
        <v>0.66000000000000014</v>
      </c>
      <c r="I53" s="30">
        <f t="shared" si="73"/>
        <v>1.7799999999999994</v>
      </c>
      <c r="J53" s="39">
        <f t="shared" si="73"/>
        <v>2.5700000000000003</v>
      </c>
      <c r="K53" s="27">
        <f t="shared" si="73"/>
        <v>2.91</v>
      </c>
      <c r="L53" s="30">
        <f t="shared" si="73"/>
        <v>2.8599999999999994</v>
      </c>
      <c r="M53" s="27">
        <f t="shared" si="73"/>
        <v>2.59</v>
      </c>
      <c r="N53" s="30">
        <f t="shared" si="73"/>
        <v>2.1899999999999995</v>
      </c>
      <c r="O53" s="30">
        <f t="shared" si="73"/>
        <v>1.9000000000000004</v>
      </c>
      <c r="P53" s="30">
        <f t="shared" si="73"/>
        <v>1.6600000000000001</v>
      </c>
      <c r="Q53" s="30">
        <f t="shared" si="73"/>
        <v>1.4499999999999993</v>
      </c>
      <c r="R53" s="27">
        <f t="shared" si="73"/>
        <v>1.42</v>
      </c>
      <c r="S53" s="30">
        <f t="shared" si="73"/>
        <v>-1.2300000000000004</v>
      </c>
      <c r="T53" s="30">
        <f t="shared" si="73"/>
        <v>-1.1100000000000003</v>
      </c>
      <c r="U53" s="30">
        <f t="shared" si="73"/>
        <v>-1.5200000000000005</v>
      </c>
      <c r="V53" s="27">
        <f t="shared" si="73"/>
        <v>-1.6799999999999997</v>
      </c>
      <c r="W53" s="30">
        <f t="shared" si="73"/>
        <v>0.33000000000000007</v>
      </c>
      <c r="X53" s="27">
        <f t="shared" si="73"/>
        <v>1.58</v>
      </c>
      <c r="Y53" s="30">
        <f t="shared" si="73"/>
        <v>1.4599999999999991</v>
      </c>
      <c r="Z53" s="27">
        <f t="shared" si="73"/>
        <v>1.3499999999999996</v>
      </c>
      <c r="AA53" s="27">
        <f t="shared" si="73"/>
        <v>1.2400000000000002</v>
      </c>
      <c r="AB53" s="30">
        <f t="shared" si="73"/>
        <v>1.1500000000000004</v>
      </c>
      <c r="AC53" s="27">
        <f t="shared" si="73"/>
        <v>1.0600000000000005</v>
      </c>
      <c r="AD53" s="33">
        <f t="shared" si="73"/>
        <v>0.97000000000000064</v>
      </c>
      <c r="AE53" s="30">
        <f t="shared" si="73"/>
        <v>0.88000000000000078</v>
      </c>
      <c r="AF53" s="30">
        <f t="shared" si="73"/>
        <v>0.78999999999999915</v>
      </c>
      <c r="AG53" s="27">
        <v>-0.34</v>
      </c>
      <c r="AH53" s="27">
        <f t="shared" si="69"/>
        <v>0.28999999999999915</v>
      </c>
      <c r="AI53" s="115">
        <f t="shared" si="69"/>
        <v>0.58000000000000007</v>
      </c>
      <c r="AJ53" s="27">
        <f t="shared" si="69"/>
        <v>1.0999999999999996</v>
      </c>
      <c r="AK53" s="27">
        <f t="shared" si="70"/>
        <v>1.3100000000000005</v>
      </c>
      <c r="AL53" s="115">
        <f t="shared" si="70"/>
        <v>1.8000000000000007</v>
      </c>
      <c r="AM53" s="27">
        <f t="shared" si="71"/>
        <v>2.1500000000000004</v>
      </c>
      <c r="AN53" s="27">
        <f t="shared" si="71"/>
        <v>2.2300000000000004</v>
      </c>
      <c r="AO53" s="313">
        <f t="shared" si="72"/>
        <v>2.2300000000000004</v>
      </c>
      <c r="AP53" s="313">
        <f t="shared" si="72"/>
        <v>2.1799999999999997</v>
      </c>
      <c r="AQ53" s="99">
        <v>0</v>
      </c>
      <c r="AR53" s="125"/>
      <c r="AS53" s="21"/>
      <c r="AT53" s="21"/>
      <c r="AU53" s="21"/>
      <c r="AV53" s="21"/>
      <c r="AW53" s="26"/>
      <c r="AX53" s="116"/>
      <c r="AY53" s="26"/>
      <c r="AZ53" s="107"/>
      <c r="BA53" s="22"/>
      <c r="BB53" s="1"/>
      <c r="BC53" s="1"/>
      <c r="BD53" s="1"/>
      <c r="BE53" s="1"/>
      <c r="BF53" s="1"/>
      <c r="BG53" s="26"/>
      <c r="BH53" s="321"/>
      <c r="BI53" s="32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J53" s="1"/>
      <c r="EK53" s="1"/>
      <c r="EL53" s="1"/>
      <c r="EM53" s="1"/>
      <c r="EN53" s="1"/>
      <c r="EO53" s="1"/>
      <c r="EP53" s="1"/>
      <c r="EQ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</row>
    <row r="54" spans="1:255">
      <c r="A54" s="3"/>
      <c r="B54" s="16"/>
      <c r="C54" s="49">
        <v>64</v>
      </c>
      <c r="D54" s="47"/>
      <c r="E54" s="33">
        <f t="shared" ref="E54:AF54" si="74">E14-$C14</f>
        <v>1.2899999999999991</v>
      </c>
      <c r="F54" s="30">
        <f t="shared" si="74"/>
        <v>1.3200000000000003</v>
      </c>
      <c r="G54" s="27">
        <f t="shared" si="74"/>
        <v>1.4599999999999991</v>
      </c>
      <c r="H54" s="27">
        <f t="shared" si="74"/>
        <v>1.4700000000000006</v>
      </c>
      <c r="I54" s="30">
        <f t="shared" si="74"/>
        <v>1.8900000000000006</v>
      </c>
      <c r="J54" s="39">
        <f t="shared" si="74"/>
        <v>2.2599999999999998</v>
      </c>
      <c r="K54" s="27">
        <f t="shared" si="74"/>
        <v>2.5600000000000005</v>
      </c>
      <c r="L54" s="30">
        <f t="shared" si="74"/>
        <v>2.8699999999999992</v>
      </c>
      <c r="M54" s="27">
        <f t="shared" si="74"/>
        <v>2.83</v>
      </c>
      <c r="N54" s="30">
        <f t="shared" si="74"/>
        <v>2.6899999999999995</v>
      </c>
      <c r="O54" s="30">
        <f t="shared" si="74"/>
        <v>2.4900000000000002</v>
      </c>
      <c r="P54" s="30">
        <f t="shared" si="74"/>
        <v>2.2799999999999994</v>
      </c>
      <c r="Q54" s="30">
        <f t="shared" si="74"/>
        <v>2.1099999999999994</v>
      </c>
      <c r="R54" s="27">
        <f t="shared" si="74"/>
        <v>2.0299999999999994</v>
      </c>
      <c r="S54" s="30">
        <f t="shared" si="74"/>
        <v>0.35999999999999943</v>
      </c>
      <c r="T54" s="30">
        <f t="shared" si="74"/>
        <v>0.28999999999999915</v>
      </c>
      <c r="U54" s="30">
        <f t="shared" si="74"/>
        <v>0.14000000000000057</v>
      </c>
      <c r="V54" s="27">
        <f t="shared" si="74"/>
        <v>2.9999999999999361E-2</v>
      </c>
      <c r="W54" s="30">
        <f t="shared" si="74"/>
        <v>1.2300000000000004</v>
      </c>
      <c r="X54" s="27">
        <f t="shared" si="74"/>
        <v>2.1999999999999993</v>
      </c>
      <c r="Y54" s="30">
        <f t="shared" si="74"/>
        <v>2.129999999999999</v>
      </c>
      <c r="Z54" s="27">
        <f t="shared" si="74"/>
        <v>2.09</v>
      </c>
      <c r="AA54" s="27">
        <f t="shared" si="74"/>
        <v>2.0399999999999991</v>
      </c>
      <c r="AB54" s="30">
        <f t="shared" si="74"/>
        <v>1.9599999999999991</v>
      </c>
      <c r="AC54" s="27">
        <f t="shared" si="74"/>
        <v>1.879999999999999</v>
      </c>
      <c r="AD54" s="33">
        <f t="shared" si="74"/>
        <v>1.7999999999999989</v>
      </c>
      <c r="AE54" s="30">
        <f t="shared" si="74"/>
        <v>1.6899999999999995</v>
      </c>
      <c r="AF54" s="30">
        <f t="shared" si="74"/>
        <v>1.6400000000000006</v>
      </c>
      <c r="AG54" s="27">
        <v>0.36999999999999922</v>
      </c>
      <c r="AH54" s="27">
        <f t="shared" si="69"/>
        <v>0.53999999999999915</v>
      </c>
      <c r="AI54" s="115">
        <f t="shared" si="69"/>
        <v>0.65000000000000036</v>
      </c>
      <c r="AJ54" s="27">
        <f t="shared" si="69"/>
        <v>0.91000000000000014</v>
      </c>
      <c r="AK54" s="27">
        <f t="shared" si="70"/>
        <v>0.92999999999999972</v>
      </c>
      <c r="AL54" s="115">
        <f t="shared" si="70"/>
        <v>1.25</v>
      </c>
      <c r="AM54" s="27">
        <f t="shared" si="71"/>
        <v>1.8100000000000005</v>
      </c>
      <c r="AN54" s="27">
        <f t="shared" si="71"/>
        <v>1.92</v>
      </c>
      <c r="AO54" s="313">
        <f t="shared" si="72"/>
        <v>2.1099999999999994</v>
      </c>
      <c r="AP54" s="313">
        <f t="shared" si="72"/>
        <v>2.1999999999999993</v>
      </c>
      <c r="AQ54" s="99">
        <v>0</v>
      </c>
      <c r="AR54" s="238"/>
      <c r="AS54" s="21">
        <v>0.39250000000000002</v>
      </c>
      <c r="AT54" s="21">
        <f>AVERAGE(AH52:AH55)</f>
        <v>0.86749999999999994</v>
      </c>
      <c r="AU54" s="21">
        <f>AVERAGE(AI52:AJ55)</f>
        <v>1.1575000000000002</v>
      </c>
      <c r="AV54" s="21">
        <f>AVERAGE(AJ52:AJ55)</f>
        <v>1.2475000000000003</v>
      </c>
      <c r="AW54" s="26">
        <f>AVERAGE(AK52:AK55)</f>
        <v>1.2825</v>
      </c>
      <c r="AX54" s="116">
        <f>AVERAGE(AL52:AL55)</f>
        <v>1.5225000000000006</v>
      </c>
      <c r="AY54" s="26">
        <f>AVERAGE(AM52:AM55)</f>
        <v>1.9375000000000002</v>
      </c>
      <c r="AZ54" s="107">
        <f>AVERAGE(AN52:AN55)</f>
        <v>2.0575000000000001</v>
      </c>
      <c r="BA54" s="22"/>
      <c r="BB54" s="1"/>
      <c r="BC54" s="1"/>
      <c r="BD54" s="1"/>
      <c r="BE54" s="1"/>
      <c r="BF54" s="1"/>
      <c r="BG54" s="26">
        <f>AVERAGE(AN52:AN55)</f>
        <v>2.0575000000000001</v>
      </c>
      <c r="BH54" s="321">
        <f>AVERAGE(AO52:AO55)</f>
        <v>2.0999999999999996</v>
      </c>
      <c r="BI54" s="321">
        <f>AVERAGE(AP52:AP55)</f>
        <v>2.1099999999999994</v>
      </c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J54" s="1"/>
      <c r="EK54" s="1"/>
      <c r="EL54" s="1"/>
      <c r="EM54" s="1"/>
      <c r="EN54" s="1"/>
      <c r="EO54" s="1"/>
      <c r="EP54" s="1"/>
      <c r="EQ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</row>
    <row r="55" spans="1:255">
      <c r="A55" s="2"/>
      <c r="B55" s="16"/>
      <c r="C55" s="49">
        <v>65</v>
      </c>
      <c r="D55" s="47"/>
      <c r="E55" s="33">
        <f t="shared" ref="E55:AF55" si="75">E15-$C15</f>
        <v>2.0200000000000005</v>
      </c>
      <c r="F55" s="30">
        <f t="shared" si="75"/>
        <v>2.13</v>
      </c>
      <c r="G55" s="27">
        <f t="shared" si="75"/>
        <v>2.2299999999999995</v>
      </c>
      <c r="H55" s="27">
        <f t="shared" si="75"/>
        <v>2.3099999999999996</v>
      </c>
      <c r="I55" s="30">
        <f t="shared" si="75"/>
        <v>2.5900000000000007</v>
      </c>
      <c r="J55" s="39">
        <f t="shared" si="75"/>
        <v>2.6900000000000004</v>
      </c>
      <c r="K55" s="27">
        <f t="shared" si="75"/>
        <v>2.87</v>
      </c>
      <c r="L55" s="30">
        <f t="shared" si="75"/>
        <v>3.1700000000000008</v>
      </c>
      <c r="M55" s="27">
        <f t="shared" si="75"/>
        <v>3.1700000000000008</v>
      </c>
      <c r="N55" s="30">
        <f t="shared" si="75"/>
        <v>3.0599999999999996</v>
      </c>
      <c r="O55" s="30">
        <f t="shared" si="75"/>
        <v>2.910000000000001</v>
      </c>
      <c r="P55" s="30">
        <f t="shared" si="75"/>
        <v>2.7299999999999995</v>
      </c>
      <c r="Q55" s="30">
        <f t="shared" si="75"/>
        <v>2.6100000000000003</v>
      </c>
      <c r="R55" s="27">
        <f t="shared" si="75"/>
        <v>2.5900000000000007</v>
      </c>
      <c r="S55" s="30">
        <f t="shared" si="75"/>
        <v>1.2000000000000002</v>
      </c>
      <c r="T55" s="30">
        <f t="shared" si="75"/>
        <v>1.1100000000000003</v>
      </c>
      <c r="U55" s="30">
        <f t="shared" si="75"/>
        <v>1.160000000000001</v>
      </c>
      <c r="V55" s="27">
        <f t="shared" si="75"/>
        <v>1.1000000000000005</v>
      </c>
      <c r="W55" s="30">
        <f t="shared" si="75"/>
        <v>2.1399999999999997</v>
      </c>
      <c r="X55" s="27">
        <f t="shared" si="75"/>
        <v>2.9400000000000004</v>
      </c>
      <c r="Y55" s="30">
        <f t="shared" si="75"/>
        <v>2.96</v>
      </c>
      <c r="Z55" s="27">
        <f t="shared" si="75"/>
        <v>2.96</v>
      </c>
      <c r="AA55" s="27">
        <f t="shared" si="75"/>
        <v>2.9200000000000008</v>
      </c>
      <c r="AB55" s="30">
        <f t="shared" si="75"/>
        <v>2.8600000000000003</v>
      </c>
      <c r="AC55" s="27">
        <f t="shared" si="75"/>
        <v>2.7700000000000005</v>
      </c>
      <c r="AD55" s="33">
        <f t="shared" si="75"/>
        <v>2.6900000000000004</v>
      </c>
      <c r="AE55" s="30">
        <f t="shared" si="75"/>
        <v>2.6399999999999997</v>
      </c>
      <c r="AF55" s="30">
        <f t="shared" si="75"/>
        <v>2.5599999999999996</v>
      </c>
      <c r="AG55" s="27">
        <v>1.21</v>
      </c>
      <c r="AH55" s="27">
        <f t="shared" si="69"/>
        <v>1.5100000000000007</v>
      </c>
      <c r="AI55" s="115">
        <f t="shared" si="69"/>
        <v>1.63</v>
      </c>
      <c r="AJ55" s="27">
        <f t="shared" si="69"/>
        <v>1.5900000000000007</v>
      </c>
      <c r="AK55" s="27">
        <f t="shared" si="70"/>
        <v>1.7000000000000002</v>
      </c>
      <c r="AL55" s="115">
        <f t="shared" si="70"/>
        <v>1.7600000000000007</v>
      </c>
      <c r="AM55" s="27">
        <f t="shared" si="71"/>
        <v>2.2199999999999998</v>
      </c>
      <c r="AN55" s="27">
        <f t="shared" si="71"/>
        <v>2.3899999999999997</v>
      </c>
      <c r="AO55" s="313">
        <f t="shared" si="72"/>
        <v>2.3899999999999997</v>
      </c>
      <c r="AP55" s="313">
        <f t="shared" si="72"/>
        <v>2.46</v>
      </c>
      <c r="AQ55" s="99">
        <v>0</v>
      </c>
      <c r="AR55" s="125"/>
      <c r="AS55" s="21"/>
      <c r="AT55" s="21"/>
      <c r="AU55" s="21"/>
      <c r="AV55" s="21"/>
      <c r="AW55" s="26"/>
      <c r="AX55" s="116"/>
      <c r="AY55" s="26"/>
      <c r="AZ55" s="107"/>
      <c r="BA55" s="22"/>
      <c r="BB55" s="1"/>
      <c r="BC55" s="1"/>
      <c r="BD55" s="1"/>
      <c r="BE55" s="1"/>
      <c r="BF55" s="1"/>
      <c r="BG55" s="26"/>
      <c r="BH55" s="321"/>
      <c r="BI55" s="32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J55" s="1"/>
      <c r="EK55" s="1"/>
      <c r="EL55" s="1"/>
      <c r="EM55" s="1"/>
      <c r="EN55" s="1"/>
      <c r="EO55" s="1"/>
      <c r="EP55" s="1"/>
      <c r="EQ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</row>
    <row r="56" spans="1:255">
      <c r="A56" s="2"/>
      <c r="B56" s="16"/>
      <c r="C56" s="50"/>
      <c r="D56" s="47"/>
      <c r="E56" s="33"/>
      <c r="F56" s="30"/>
      <c r="G56" s="27"/>
      <c r="H56" s="27"/>
      <c r="I56" s="30"/>
      <c r="J56" s="39"/>
      <c r="K56" s="27"/>
      <c r="L56" s="30"/>
      <c r="M56" s="27"/>
      <c r="N56" s="30"/>
      <c r="O56" s="30"/>
      <c r="P56" s="30"/>
      <c r="Q56" s="30"/>
      <c r="R56" s="27"/>
      <c r="S56" s="30"/>
      <c r="T56" s="30"/>
      <c r="U56" s="30"/>
      <c r="V56" s="27"/>
      <c r="W56" s="30"/>
      <c r="X56" s="27"/>
      <c r="Y56" s="30"/>
      <c r="Z56" s="27"/>
      <c r="AA56" s="27"/>
      <c r="AB56" s="30"/>
      <c r="AC56" s="27"/>
      <c r="AD56" s="33"/>
      <c r="AE56" s="30"/>
      <c r="AF56" s="30"/>
      <c r="AG56" s="27"/>
      <c r="AH56" s="27"/>
      <c r="AI56" s="115"/>
      <c r="AJ56" s="27"/>
      <c r="AK56" s="27"/>
      <c r="AL56" s="115"/>
      <c r="AM56" s="27"/>
      <c r="AN56" s="27"/>
      <c r="AO56" s="313"/>
      <c r="AP56" s="313"/>
      <c r="AQ56" s="99"/>
      <c r="AR56" s="125"/>
      <c r="AS56" s="21"/>
      <c r="AT56" s="21"/>
      <c r="AU56" s="21"/>
      <c r="AV56" s="21"/>
      <c r="AW56" s="26"/>
      <c r="AX56" s="116"/>
      <c r="AY56" s="26"/>
      <c r="AZ56" s="107"/>
      <c r="BA56" s="22"/>
      <c r="BB56" s="1"/>
      <c r="BC56" s="1"/>
      <c r="BD56" s="1"/>
      <c r="BE56" s="1"/>
      <c r="BF56" s="1"/>
      <c r="BG56" s="26"/>
      <c r="BH56" s="321"/>
      <c r="BI56" s="32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J56" s="1"/>
      <c r="EK56" s="1"/>
      <c r="EL56" s="1"/>
      <c r="EM56" s="1"/>
      <c r="EN56" s="1"/>
      <c r="EO56" s="1"/>
      <c r="EP56" s="1"/>
      <c r="EQ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</row>
    <row r="57" spans="1:255">
      <c r="A57" s="2"/>
      <c r="B57" s="16" t="s">
        <v>0</v>
      </c>
      <c r="C57" s="50">
        <v>76</v>
      </c>
      <c r="D57" s="47"/>
      <c r="E57" s="33">
        <f t="shared" ref="E57:AF57" si="76">E17-$C17</f>
        <v>1.0599999999999996</v>
      </c>
      <c r="F57" s="30">
        <f t="shared" si="76"/>
        <v>1.0499999999999998</v>
      </c>
      <c r="G57" s="27">
        <f t="shared" si="76"/>
        <v>1.0599999999999996</v>
      </c>
      <c r="H57" s="27">
        <f t="shared" si="76"/>
        <v>1.1099999999999994</v>
      </c>
      <c r="I57" s="30">
        <f t="shared" si="76"/>
        <v>1.33</v>
      </c>
      <c r="J57" s="39">
        <f t="shared" si="76"/>
        <v>1.5199999999999996</v>
      </c>
      <c r="K57" s="27">
        <f t="shared" si="76"/>
        <v>1.6099999999999994</v>
      </c>
      <c r="L57" s="30">
        <f t="shared" si="76"/>
        <v>1.9800000000000004</v>
      </c>
      <c r="M57" s="27">
        <f t="shared" si="76"/>
        <v>2.1400000000000006</v>
      </c>
      <c r="N57" s="30">
        <f t="shared" si="76"/>
        <v>2.25</v>
      </c>
      <c r="O57" s="30">
        <f t="shared" si="76"/>
        <v>2.3100000000000005</v>
      </c>
      <c r="P57" s="30">
        <f t="shared" si="76"/>
        <v>2.1199999999999992</v>
      </c>
      <c r="Q57" s="30">
        <f t="shared" si="76"/>
        <v>1.9499999999999993</v>
      </c>
      <c r="R57" s="27">
        <f t="shared" si="76"/>
        <v>1.75</v>
      </c>
      <c r="S57" s="30">
        <f t="shared" si="76"/>
        <v>0.67999999999999972</v>
      </c>
      <c r="T57" s="30">
        <f t="shared" si="76"/>
        <v>0.54</v>
      </c>
      <c r="U57" s="30">
        <f t="shared" si="76"/>
        <v>0.34999999999999964</v>
      </c>
      <c r="V57" s="27">
        <f t="shared" si="76"/>
        <v>0.27999999999999936</v>
      </c>
      <c r="W57" s="30">
        <f t="shared" si="76"/>
        <v>1.0299999999999994</v>
      </c>
      <c r="X57" s="27">
        <f t="shared" si="76"/>
        <v>2.5</v>
      </c>
      <c r="Y57" s="30">
        <f t="shared" si="76"/>
        <v>2.34</v>
      </c>
      <c r="Z57" s="27">
        <f t="shared" si="76"/>
        <v>2.2300000000000004</v>
      </c>
      <c r="AA57" s="27">
        <f t="shared" si="76"/>
        <v>2.129999999999999</v>
      </c>
      <c r="AB57" s="30">
        <f t="shared" si="76"/>
        <v>2.0700000000000003</v>
      </c>
      <c r="AC57" s="27">
        <f t="shared" si="76"/>
        <v>2</v>
      </c>
      <c r="AD57" s="33">
        <f t="shared" si="76"/>
        <v>1.9699999999999989</v>
      </c>
      <c r="AE57" s="30">
        <f t="shared" si="76"/>
        <v>2.0099999999999998</v>
      </c>
      <c r="AF57" s="30">
        <f t="shared" si="76"/>
        <v>1.9299999999999997</v>
      </c>
      <c r="AG57" s="27">
        <v>0.68</v>
      </c>
      <c r="AH57" s="27">
        <f t="shared" ref="AH57:AJ59" si="77">AH17-$C17</f>
        <v>0.83000000000000007</v>
      </c>
      <c r="AI57" s="115">
        <f t="shared" si="77"/>
        <v>0.96</v>
      </c>
      <c r="AJ57" s="27">
        <f t="shared" si="77"/>
        <v>1.0299999999999994</v>
      </c>
      <c r="AK57" s="27">
        <f t="shared" ref="AK57:AL59" si="78">AK17-$C17</f>
        <v>1.2699999999999996</v>
      </c>
      <c r="AL57" s="115">
        <f t="shared" si="78"/>
        <v>1.7099999999999991</v>
      </c>
      <c r="AM57" s="27">
        <f t="shared" ref="AM57:AN59" si="79">AM17-$C17</f>
        <v>2.1799999999999997</v>
      </c>
      <c r="AN57" s="27">
        <f t="shared" si="79"/>
        <v>2.25</v>
      </c>
      <c r="AO57" s="313">
        <f t="shared" ref="AO57:AP59" si="80">AO17-$C17</f>
        <v>2.33</v>
      </c>
      <c r="AP57" s="313">
        <f t="shared" si="80"/>
        <v>2.34</v>
      </c>
      <c r="AQ57" s="99">
        <v>0</v>
      </c>
      <c r="AR57" s="125"/>
      <c r="AS57" s="21"/>
      <c r="AT57" s="21"/>
      <c r="AU57" s="21"/>
      <c r="AV57" s="21"/>
      <c r="AW57" s="26"/>
      <c r="AX57" s="116"/>
      <c r="AY57" s="26"/>
      <c r="AZ57" s="107"/>
      <c r="BA57" s="22"/>
      <c r="BB57" s="1"/>
      <c r="BC57" s="1"/>
      <c r="BD57" s="1"/>
      <c r="BE57" s="1"/>
      <c r="BF57" s="1"/>
      <c r="BG57" s="26"/>
      <c r="BH57" s="321"/>
      <c r="BI57" s="32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J57" s="1"/>
      <c r="EK57" s="1"/>
      <c r="EL57" s="1"/>
      <c r="EM57" s="1"/>
      <c r="EN57" s="1"/>
      <c r="EO57" s="1"/>
      <c r="EP57" s="1"/>
      <c r="EQ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</row>
    <row r="58" spans="1:255">
      <c r="A58" s="2"/>
      <c r="B58" s="16" t="s">
        <v>12</v>
      </c>
      <c r="C58" s="49">
        <v>71</v>
      </c>
      <c r="D58" s="47"/>
      <c r="E58" s="33">
        <f t="shared" ref="E58:AF58" si="81">E18-$C18</f>
        <v>1.0300000000000002</v>
      </c>
      <c r="F58" s="30">
        <f t="shared" si="81"/>
        <v>1.1000000000000005</v>
      </c>
      <c r="G58" s="27">
        <f t="shared" si="81"/>
        <v>1.1500000000000004</v>
      </c>
      <c r="H58" s="27">
        <f t="shared" si="81"/>
        <v>1.1500000000000004</v>
      </c>
      <c r="I58" s="30">
        <f t="shared" si="81"/>
        <v>1.3900000000000006</v>
      </c>
      <c r="J58" s="39">
        <f t="shared" si="81"/>
        <v>1.4900000000000002</v>
      </c>
      <c r="K58" s="27">
        <f t="shared" si="81"/>
        <v>1.4700000000000006</v>
      </c>
      <c r="L58" s="30">
        <f t="shared" si="81"/>
        <v>1.6300000000000008</v>
      </c>
      <c r="M58" s="27">
        <f t="shared" si="81"/>
        <v>1.6900000000000013</v>
      </c>
      <c r="N58" s="30">
        <f t="shared" si="81"/>
        <v>1.6900000000000013</v>
      </c>
      <c r="O58" s="30">
        <f t="shared" si="81"/>
        <v>1.7100000000000009</v>
      </c>
      <c r="P58" s="30">
        <f t="shared" si="81"/>
        <v>1.67</v>
      </c>
      <c r="Q58" s="30">
        <f t="shared" si="81"/>
        <v>1.6300000000000008</v>
      </c>
      <c r="R58" s="27">
        <f t="shared" si="81"/>
        <v>1.58</v>
      </c>
      <c r="S58" s="30">
        <f t="shared" si="81"/>
        <v>0.58000000000000007</v>
      </c>
      <c r="T58" s="30">
        <f t="shared" si="81"/>
        <v>0.65000000000000036</v>
      </c>
      <c r="U58" s="30">
        <f t="shared" si="81"/>
        <v>0.51000000000000068</v>
      </c>
      <c r="V58" s="27">
        <f t="shared" si="81"/>
        <v>0.5600000000000005</v>
      </c>
      <c r="W58" s="30">
        <f t="shared" si="81"/>
        <v>1.1000000000000005</v>
      </c>
      <c r="X58" s="27">
        <f t="shared" si="81"/>
        <v>1.7900000000000009</v>
      </c>
      <c r="Y58" s="30">
        <f t="shared" si="81"/>
        <v>1.7100000000000009</v>
      </c>
      <c r="Z58" s="27">
        <f t="shared" si="81"/>
        <v>1.67</v>
      </c>
      <c r="AA58" s="27">
        <f t="shared" si="81"/>
        <v>1.620000000000001</v>
      </c>
      <c r="AB58" s="30">
        <f t="shared" si="81"/>
        <v>1.5600000000000005</v>
      </c>
      <c r="AC58" s="27">
        <f t="shared" si="81"/>
        <v>1.5199999999999996</v>
      </c>
      <c r="AD58" s="33">
        <f t="shared" si="81"/>
        <v>1.4800000000000004</v>
      </c>
      <c r="AE58" s="30">
        <f t="shared" si="81"/>
        <v>1.5199999999999996</v>
      </c>
      <c r="AF58" s="30">
        <f t="shared" si="81"/>
        <v>1.4500000000000002</v>
      </c>
      <c r="AG58" s="27">
        <v>0.5</v>
      </c>
      <c r="AH58" s="27">
        <f t="shared" si="77"/>
        <v>0.61000000000000032</v>
      </c>
      <c r="AI58" s="115">
        <f t="shared" si="77"/>
        <v>0.74000000000000021</v>
      </c>
      <c r="AJ58" s="27">
        <f t="shared" si="77"/>
        <v>0.73000000000000043</v>
      </c>
      <c r="AK58" s="27">
        <f t="shared" si="78"/>
        <v>0.76000000000000068</v>
      </c>
      <c r="AL58" s="115">
        <f t="shared" si="78"/>
        <v>1</v>
      </c>
      <c r="AM58" s="27">
        <f t="shared" si="79"/>
        <v>1.2300000000000004</v>
      </c>
      <c r="AN58" s="27">
        <f t="shared" si="79"/>
        <v>1.3800000000000008</v>
      </c>
      <c r="AO58" s="313">
        <f t="shared" si="80"/>
        <v>1.5</v>
      </c>
      <c r="AP58" s="313">
        <f t="shared" si="80"/>
        <v>1.6400000000000006</v>
      </c>
      <c r="AQ58" s="99">
        <v>0</v>
      </c>
      <c r="AR58" s="125"/>
      <c r="AS58" s="21">
        <v>0.42666666666666647</v>
      </c>
      <c r="AT58" s="21">
        <f t="shared" ref="AT58:AZ58" si="82">AVERAGE(AH57:AH59)</f>
        <v>0.67333333333333323</v>
      </c>
      <c r="AU58" s="21">
        <f t="shared" si="82"/>
        <v>0.82</v>
      </c>
      <c r="AV58" s="21">
        <f t="shared" si="82"/>
        <v>0.84333333333333316</v>
      </c>
      <c r="AW58" s="26">
        <f t="shared" si="82"/>
        <v>0.93999999999999984</v>
      </c>
      <c r="AX58" s="116">
        <f t="shared" si="82"/>
        <v>1.2299999999999995</v>
      </c>
      <c r="AY58" s="26">
        <f>AVERAGE(AM57:AM59)</f>
        <v>1.5333333333333332</v>
      </c>
      <c r="AZ58" s="107">
        <f t="shared" si="82"/>
        <v>1.6300000000000001</v>
      </c>
      <c r="BA58" s="22"/>
      <c r="BB58" s="1"/>
      <c r="BC58" s="1"/>
      <c r="BD58" s="1"/>
      <c r="BE58" s="1"/>
      <c r="BF58" s="1"/>
      <c r="BG58" s="26">
        <f>AVERAGE(AN57:AN59)</f>
        <v>1.6300000000000001</v>
      </c>
      <c r="BH58" s="321">
        <f>AVERAGE(AO57:AO59)</f>
        <v>1.7366666666666666</v>
      </c>
      <c r="BI58" s="321">
        <f>AVERAGE(AP57:AP59)</f>
        <v>1.8666666666666665</v>
      </c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J58" s="1"/>
      <c r="EK58" s="1"/>
      <c r="EL58" s="1"/>
      <c r="EM58" s="1"/>
      <c r="EN58" s="1"/>
      <c r="EO58" s="1"/>
      <c r="EP58" s="1"/>
      <c r="EQ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</row>
    <row r="59" spans="1:255">
      <c r="A59" s="2"/>
      <c r="B59" s="16"/>
      <c r="C59" s="50" t="s">
        <v>14</v>
      </c>
      <c r="D59" s="47"/>
      <c r="E59" s="33">
        <f t="shared" ref="E59:AF59" si="83">E19-$C19</f>
        <v>1.0499999999999998</v>
      </c>
      <c r="F59" s="30">
        <f t="shared" si="83"/>
        <v>1.1099999999999994</v>
      </c>
      <c r="G59" s="27">
        <f t="shared" si="83"/>
        <v>1.3399999999999999</v>
      </c>
      <c r="H59" s="27">
        <f t="shared" si="83"/>
        <v>1.3399999999999999</v>
      </c>
      <c r="I59" s="30">
        <f t="shared" si="83"/>
        <v>1.4499999999999993</v>
      </c>
      <c r="J59" s="39">
        <f t="shared" si="83"/>
        <v>1.5099999999999998</v>
      </c>
      <c r="K59" s="27">
        <f t="shared" si="83"/>
        <v>1.5199999999999996</v>
      </c>
      <c r="L59" s="30">
        <f t="shared" si="83"/>
        <v>1.6099999999999994</v>
      </c>
      <c r="M59" s="27">
        <f t="shared" si="83"/>
        <v>1.6499999999999995</v>
      </c>
      <c r="N59" s="30">
        <f t="shared" si="83"/>
        <v>1.6599999999999993</v>
      </c>
      <c r="O59" s="30">
        <f t="shared" si="83"/>
        <v>1.67</v>
      </c>
      <c r="P59" s="30">
        <f t="shared" si="83"/>
        <v>1.67</v>
      </c>
      <c r="Q59" s="30">
        <f t="shared" si="83"/>
        <v>1.67</v>
      </c>
      <c r="R59" s="27">
        <f t="shared" si="83"/>
        <v>1.6799999999999997</v>
      </c>
      <c r="S59" s="30">
        <f t="shared" si="83"/>
        <v>4.9999999999999822E-2</v>
      </c>
      <c r="T59" s="30">
        <f t="shared" si="83"/>
        <v>0.1899999999999995</v>
      </c>
      <c r="U59" s="30">
        <f t="shared" si="83"/>
        <v>9.9999999999997868E-3</v>
      </c>
      <c r="V59" s="27">
        <f t="shared" si="83"/>
        <v>-8.0000000000000071E-2</v>
      </c>
      <c r="W59" s="30">
        <f t="shared" si="83"/>
        <v>0.86999999999999922</v>
      </c>
      <c r="X59" s="27">
        <f t="shared" si="83"/>
        <v>1.7199999999999998</v>
      </c>
      <c r="Y59" s="30">
        <f t="shared" si="83"/>
        <v>1.63</v>
      </c>
      <c r="Z59" s="27">
        <f t="shared" si="83"/>
        <v>1.5499999999999998</v>
      </c>
      <c r="AA59" s="27">
        <f t="shared" si="83"/>
        <v>1.4499999999999993</v>
      </c>
      <c r="AB59" s="30">
        <f t="shared" si="83"/>
        <v>1.3699999999999992</v>
      </c>
      <c r="AC59" s="27">
        <f t="shared" si="83"/>
        <v>1.2899999999999991</v>
      </c>
      <c r="AD59" s="33">
        <f t="shared" si="83"/>
        <v>1.1999999999999993</v>
      </c>
      <c r="AE59" s="30">
        <f t="shared" si="83"/>
        <v>1.1899999999999995</v>
      </c>
      <c r="AF59" s="30">
        <f t="shared" si="83"/>
        <v>1.1299999999999999</v>
      </c>
      <c r="AG59" s="27">
        <v>9.9999999999999645E-2</v>
      </c>
      <c r="AH59" s="27">
        <f t="shared" si="77"/>
        <v>0.57999999999999918</v>
      </c>
      <c r="AI59" s="115">
        <f t="shared" si="77"/>
        <v>0.75999999999999979</v>
      </c>
      <c r="AJ59" s="27">
        <f t="shared" si="77"/>
        <v>0.76999999999999957</v>
      </c>
      <c r="AK59" s="27">
        <f t="shared" si="78"/>
        <v>0.78999999999999915</v>
      </c>
      <c r="AL59" s="115">
        <f t="shared" si="78"/>
        <v>0.97999999999999954</v>
      </c>
      <c r="AM59" s="27">
        <f t="shared" si="79"/>
        <v>1.1899999999999995</v>
      </c>
      <c r="AN59" s="27">
        <f t="shared" si="79"/>
        <v>1.2599999999999998</v>
      </c>
      <c r="AO59" s="313">
        <f t="shared" si="80"/>
        <v>1.38</v>
      </c>
      <c r="AP59" s="313">
        <f t="shared" si="80"/>
        <v>1.6199999999999992</v>
      </c>
      <c r="AQ59" s="99">
        <v>0</v>
      </c>
      <c r="AR59" s="125"/>
      <c r="AS59" s="21"/>
      <c r="AT59" s="21"/>
      <c r="AU59" s="21"/>
      <c r="AV59" s="21"/>
      <c r="AW59" s="26"/>
      <c r="AX59" s="116"/>
      <c r="AY59" s="26"/>
      <c r="AZ59" s="107"/>
      <c r="BA59" s="22"/>
      <c r="BB59" s="1"/>
      <c r="BC59" s="1"/>
      <c r="BD59" s="1"/>
      <c r="BE59" s="1"/>
      <c r="BF59" s="1"/>
      <c r="BG59" s="26"/>
      <c r="BH59" s="321"/>
      <c r="BI59" s="32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J59" s="1"/>
      <c r="EK59" s="1"/>
      <c r="EL59" s="1"/>
      <c r="EM59" s="1"/>
      <c r="EN59" s="1"/>
      <c r="EO59" s="1"/>
      <c r="EP59" s="1"/>
      <c r="EQ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</row>
    <row r="60" spans="1:255">
      <c r="A60" s="2"/>
      <c r="B60" s="16"/>
      <c r="C60" s="50"/>
      <c r="D60" s="47"/>
      <c r="E60" s="33"/>
      <c r="F60" s="30"/>
      <c r="G60" s="27"/>
      <c r="H60" s="27"/>
      <c r="I60" s="30"/>
      <c r="J60" s="39"/>
      <c r="K60" s="27"/>
      <c r="L60" s="30"/>
      <c r="M60" s="27"/>
      <c r="N60" s="30"/>
      <c r="O60" s="30"/>
      <c r="P60" s="30"/>
      <c r="Q60" s="30"/>
      <c r="R60" s="27"/>
      <c r="S60" s="30"/>
      <c r="T60" s="30"/>
      <c r="U60" s="30"/>
      <c r="V60" s="27"/>
      <c r="W60" s="30"/>
      <c r="X60" s="27"/>
      <c r="Y60" s="30"/>
      <c r="Z60" s="27"/>
      <c r="AA60" s="27"/>
      <c r="AB60" s="30"/>
      <c r="AC60" s="27"/>
      <c r="AD60" s="33"/>
      <c r="AE60" s="30"/>
      <c r="AF60" s="30"/>
      <c r="AG60" s="27"/>
      <c r="AH60" s="27"/>
      <c r="AI60" s="115"/>
      <c r="AJ60" s="27"/>
      <c r="AK60" s="27"/>
      <c r="AL60" s="115"/>
      <c r="AM60" s="27"/>
      <c r="AN60" s="27"/>
      <c r="AO60" s="313"/>
      <c r="AP60" s="313"/>
      <c r="AQ60" s="99"/>
      <c r="AR60" s="125"/>
      <c r="AS60" s="21"/>
      <c r="AT60" s="21"/>
      <c r="AU60" s="21"/>
      <c r="AV60" s="21"/>
      <c r="AW60" s="26"/>
      <c r="AX60" s="116"/>
      <c r="AY60" s="26"/>
      <c r="AZ60" s="107"/>
      <c r="BA60" s="22"/>
      <c r="BB60" s="1"/>
      <c r="BC60" s="1"/>
      <c r="BD60" s="1"/>
      <c r="BE60" s="1"/>
      <c r="BF60" s="1"/>
      <c r="BG60" s="26"/>
      <c r="BH60" s="321"/>
      <c r="BI60" s="32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J60" s="1"/>
      <c r="EK60" s="1"/>
      <c r="EL60" s="1"/>
      <c r="EM60" s="1"/>
      <c r="EN60" s="1"/>
      <c r="EO60" s="1"/>
      <c r="EP60" s="1"/>
      <c r="EQ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</row>
    <row r="61" spans="1:255" ht="16.5" thickBot="1">
      <c r="A61" s="2"/>
      <c r="B61" s="17" t="s">
        <v>2</v>
      </c>
      <c r="C61" s="51" t="s">
        <v>3</v>
      </c>
      <c r="D61" s="66"/>
      <c r="E61" s="67">
        <f t="shared" ref="E61:V61" si="84">E21-$C21</f>
        <v>1.0300000000000002</v>
      </c>
      <c r="F61" s="68">
        <f t="shared" si="84"/>
        <v>1.1100000000000003</v>
      </c>
      <c r="G61" s="69">
        <f t="shared" si="84"/>
        <v>1.3499999999999996</v>
      </c>
      <c r="H61" s="69">
        <f t="shared" si="84"/>
        <v>1.33</v>
      </c>
      <c r="I61" s="68">
        <f t="shared" si="84"/>
        <v>1.38</v>
      </c>
      <c r="J61" s="70">
        <f t="shared" si="84"/>
        <v>1.4699999999999998</v>
      </c>
      <c r="K61" s="69">
        <f t="shared" si="84"/>
        <v>1.3899999999999997</v>
      </c>
      <c r="L61" s="68">
        <f t="shared" si="84"/>
        <v>1.3600000000000003</v>
      </c>
      <c r="M61" s="69">
        <f t="shared" si="84"/>
        <v>1.3600000000000003</v>
      </c>
      <c r="N61" s="68">
        <f t="shared" si="84"/>
        <v>1.4799999999999995</v>
      </c>
      <c r="O61" s="68">
        <f t="shared" si="84"/>
        <v>1.5300000000000002</v>
      </c>
      <c r="P61" s="68">
        <f t="shared" si="84"/>
        <v>1.5599999999999996</v>
      </c>
      <c r="Q61" s="68">
        <f t="shared" si="84"/>
        <v>1.6100000000000003</v>
      </c>
      <c r="R61" s="69">
        <f t="shared" si="84"/>
        <v>1.62</v>
      </c>
      <c r="S61" s="68">
        <f t="shared" si="84"/>
        <v>-0.5600000000000005</v>
      </c>
      <c r="T61" s="68">
        <f t="shared" si="84"/>
        <v>0.29999999999999982</v>
      </c>
      <c r="U61" s="68">
        <f t="shared" si="84"/>
        <v>3.0000000000000249E-2</v>
      </c>
      <c r="V61" s="69">
        <f t="shared" si="84"/>
        <v>-0.15000000000000036</v>
      </c>
      <c r="W61" s="30" t="e">
        <f>#REF!-$C21</f>
        <v>#REF!</v>
      </c>
      <c r="X61" s="54" t="s">
        <v>73</v>
      </c>
      <c r="Y61" s="46" t="s">
        <v>73</v>
      </c>
      <c r="Z61" s="27">
        <f t="shared" ref="Z61:AF61" si="85">Z21-$C21</f>
        <v>1.2299999999999995</v>
      </c>
      <c r="AA61" s="27">
        <f t="shared" si="85"/>
        <v>1.1399999999999997</v>
      </c>
      <c r="AB61" s="30">
        <f t="shared" si="85"/>
        <v>1.0499999999999998</v>
      </c>
      <c r="AC61" s="27">
        <f t="shared" si="85"/>
        <v>0.95000000000000018</v>
      </c>
      <c r="AD61" s="67">
        <f t="shared" si="85"/>
        <v>0.84999999999999964</v>
      </c>
      <c r="AE61" s="30">
        <f t="shared" si="85"/>
        <v>0.78000000000000025</v>
      </c>
      <c r="AF61" s="30">
        <f t="shared" si="85"/>
        <v>0.71</v>
      </c>
      <c r="AG61" s="27">
        <v>-0.2</v>
      </c>
      <c r="AH61" s="27">
        <f t="shared" ref="AH61:AM61" si="86">AH21-$C21</f>
        <v>0.36000000000000032</v>
      </c>
      <c r="AI61" s="115">
        <f t="shared" si="86"/>
        <v>0.66000000000000014</v>
      </c>
      <c r="AJ61" s="27">
        <f t="shared" si="86"/>
        <v>0.89999999999999947</v>
      </c>
      <c r="AK61" s="27">
        <f t="shared" si="86"/>
        <v>1</v>
      </c>
      <c r="AL61" s="115">
        <f t="shared" si="86"/>
        <v>1.3399999999999999</v>
      </c>
      <c r="AM61" s="27">
        <f t="shared" si="86"/>
        <v>1.3200000000000003</v>
      </c>
      <c r="AN61" s="27">
        <f>AN21-$C21</f>
        <v>1.25</v>
      </c>
      <c r="AO61" s="324">
        <f>AO21-$C21</f>
        <v>1.2599999999999998</v>
      </c>
      <c r="AP61" s="324">
        <f>AP21-$C21</f>
        <v>1.3600000000000003</v>
      </c>
      <c r="AQ61" s="259">
        <v>0</v>
      </c>
      <c r="AR61" s="33"/>
      <c r="AS61" s="21">
        <v>-0.2</v>
      </c>
      <c r="AT61" s="21">
        <f t="shared" ref="AT61:AZ61" si="87">AH61</f>
        <v>0.36000000000000032</v>
      </c>
      <c r="AU61" s="21">
        <f t="shared" si="87"/>
        <v>0.66000000000000014</v>
      </c>
      <c r="AV61" s="21">
        <f t="shared" si="87"/>
        <v>0.89999999999999947</v>
      </c>
      <c r="AW61" s="26">
        <f t="shared" si="87"/>
        <v>1</v>
      </c>
      <c r="AX61" s="116">
        <f t="shared" si="87"/>
        <v>1.3399999999999999</v>
      </c>
      <c r="AY61" s="26">
        <f t="shared" si="87"/>
        <v>1.3200000000000003</v>
      </c>
      <c r="AZ61" s="112">
        <f t="shared" si="87"/>
        <v>1.25</v>
      </c>
      <c r="BA61" s="22"/>
      <c r="BB61" s="1"/>
      <c r="BC61" s="1"/>
      <c r="BD61" s="1"/>
      <c r="BE61" s="1"/>
      <c r="BF61" s="1"/>
      <c r="BG61" s="26">
        <f>AN61</f>
        <v>1.25</v>
      </c>
      <c r="BH61" s="323">
        <f>AO61</f>
        <v>1.2599999999999998</v>
      </c>
      <c r="BI61" s="323">
        <f>AP61</f>
        <v>1.3600000000000003</v>
      </c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J61" s="1"/>
      <c r="EK61" s="1"/>
      <c r="EL61" s="1"/>
      <c r="EM61" s="1"/>
      <c r="EN61" s="1"/>
      <c r="EO61" s="1"/>
      <c r="EP61" s="1"/>
      <c r="EQ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</row>
    <row r="62" spans="1:255" ht="16.5" thickBo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9"/>
      <c r="R62" s="1"/>
      <c r="S62" s="1"/>
      <c r="T62" s="1"/>
      <c r="U62" s="1"/>
      <c r="V62" s="1"/>
      <c r="W62" s="57"/>
      <c r="X62" s="65"/>
      <c r="Y62" s="65"/>
      <c r="Z62" s="128"/>
      <c r="AA62" s="128"/>
      <c r="AB62" s="128"/>
      <c r="AC62" s="154"/>
      <c r="AD62" s="157"/>
      <c r="AE62" s="157"/>
      <c r="AF62" s="157"/>
      <c r="AG62" s="157"/>
      <c r="AH62" s="65"/>
      <c r="AI62" s="65"/>
      <c r="AJ62" s="65"/>
      <c r="AK62" s="65"/>
      <c r="AL62" s="65"/>
      <c r="AM62" s="101"/>
      <c r="AN62" s="101"/>
      <c r="AO62" s="101"/>
      <c r="AP62" s="101"/>
      <c r="AQ62" s="101"/>
      <c r="AR62" s="101"/>
      <c r="AS62" s="3"/>
      <c r="AT62" s="3"/>
      <c r="AU62" s="128"/>
      <c r="AV62" s="101"/>
      <c r="AW62" s="231"/>
      <c r="AX62" s="128"/>
      <c r="AY62" s="128"/>
      <c r="AZ62" s="128"/>
      <c r="BA62" s="65"/>
      <c r="BB62" s="65"/>
      <c r="BC62" s="65"/>
      <c r="BD62" s="164"/>
      <c r="BE62" s="128"/>
      <c r="BF62" s="128"/>
      <c r="BG62" s="65"/>
      <c r="BH62" s="65"/>
      <c r="BI62" s="65"/>
      <c r="BJ62" s="65"/>
      <c r="BK62" s="65"/>
      <c r="BL62" s="65"/>
      <c r="BM62" s="128"/>
      <c r="BN62" s="65"/>
      <c r="BO62" s="128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128"/>
      <c r="CA62" s="65"/>
      <c r="CB62" s="128"/>
      <c r="CC62" s="65"/>
      <c r="CD62" s="65"/>
      <c r="CE62" s="65"/>
      <c r="CF62" s="65"/>
      <c r="CG62" s="65"/>
      <c r="CH62" s="57"/>
      <c r="CI62" s="65"/>
      <c r="CJ62" s="128"/>
      <c r="CK62" s="128"/>
      <c r="CL62" s="118"/>
      <c r="CM62" s="118"/>
      <c r="CN62" s="118"/>
      <c r="CO62" s="118"/>
      <c r="CP62" s="57"/>
      <c r="CQ62" s="57"/>
      <c r="CR62" s="57"/>
      <c r="CS62" s="57"/>
      <c r="CT62" s="57"/>
      <c r="CU62" s="57"/>
      <c r="CV62" s="57"/>
      <c r="CW62" s="57"/>
      <c r="CX62" s="57"/>
      <c r="CY62" s="57"/>
      <c r="CZ62" s="57"/>
      <c r="DA62" s="57"/>
      <c r="DB62" s="57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29"/>
      <c r="DW62" s="29"/>
      <c r="DX62" s="29"/>
      <c r="DY62" s="42"/>
      <c r="DZ62" s="42"/>
      <c r="EA62" s="42"/>
      <c r="EB62" s="42"/>
      <c r="EC62" s="42"/>
      <c r="ED62" s="43"/>
      <c r="EE62" s="43"/>
      <c r="EF62" s="43"/>
      <c r="EI62" s="58"/>
      <c r="EJ62" s="1"/>
      <c r="EK62" s="1"/>
      <c r="EL62" s="1"/>
      <c r="EM62" s="1"/>
      <c r="EN62" s="1"/>
      <c r="EO62" s="1"/>
      <c r="EP62" s="1"/>
      <c r="EQ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H62" s="1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</row>
    <row r="63" spans="1:25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9"/>
      <c r="R63" s="1"/>
      <c r="X63" s="58"/>
      <c r="Y63" s="29"/>
      <c r="Z63" s="29"/>
      <c r="AA63" s="29"/>
      <c r="AB63" s="29"/>
      <c r="AC63" s="153"/>
      <c r="AD63" s="156"/>
      <c r="AE63" s="156"/>
      <c r="AF63" s="156"/>
      <c r="AG63" s="391" t="s">
        <v>87</v>
      </c>
      <c r="AH63" s="392"/>
      <c r="AI63" s="392"/>
      <c r="AJ63" s="392"/>
      <c r="AK63" s="392"/>
      <c r="AL63" s="392"/>
      <c r="AM63" s="393"/>
      <c r="AN63" s="3"/>
      <c r="AO63" s="3"/>
      <c r="AP63" s="3"/>
      <c r="AQ63" s="3"/>
      <c r="AR63" s="1"/>
      <c r="AS63" s="1"/>
      <c r="AT63" s="3"/>
      <c r="AU63" s="29"/>
      <c r="AV63" s="3"/>
      <c r="AW63" s="58"/>
      <c r="AX63" s="29"/>
      <c r="AY63" s="29"/>
      <c r="AZ63" s="29"/>
      <c r="BA63" s="58"/>
      <c r="BB63" s="58"/>
      <c r="BC63" s="58"/>
      <c r="BD63" s="58"/>
      <c r="BE63" s="29"/>
      <c r="BF63" s="29"/>
      <c r="BG63" s="58"/>
      <c r="BH63" s="58"/>
      <c r="BI63" s="58"/>
      <c r="BJ63" s="58"/>
      <c r="BK63" s="58"/>
      <c r="BL63" s="58"/>
      <c r="BM63" s="29"/>
      <c r="BN63" s="65"/>
      <c r="BO63" s="128"/>
      <c r="BP63" s="65"/>
      <c r="BQ63" s="65"/>
      <c r="BR63" s="65"/>
      <c r="BS63" s="65"/>
      <c r="BT63" s="58"/>
      <c r="BU63" s="58"/>
      <c r="BV63" s="58"/>
      <c r="BW63" s="58"/>
      <c r="BX63" s="58"/>
      <c r="BY63" s="58"/>
      <c r="BZ63" s="29"/>
      <c r="CA63" s="58"/>
      <c r="CB63" s="29"/>
      <c r="CC63" s="58"/>
      <c r="CD63" s="58"/>
      <c r="CE63" s="58"/>
      <c r="CF63" s="58"/>
      <c r="CG63" s="58"/>
      <c r="CH63" s="1"/>
      <c r="CI63" s="1"/>
      <c r="CJ63" s="29"/>
      <c r="CK63" s="29"/>
      <c r="CL63" s="43"/>
      <c r="CM63" s="43"/>
      <c r="CN63" s="43"/>
      <c r="CO63" s="43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57"/>
      <c r="DC63" s="57"/>
      <c r="DD63" s="57"/>
      <c r="DE63" s="57"/>
      <c r="DF63" s="57"/>
      <c r="DG63" s="57"/>
      <c r="DH63" s="57"/>
      <c r="DI63" s="57"/>
      <c r="DJ63" s="57"/>
      <c r="DK63" s="57"/>
      <c r="DL63" s="57"/>
      <c r="DM63" s="57"/>
      <c r="DN63" s="57"/>
      <c r="DO63" s="57"/>
      <c r="DP63" s="57"/>
      <c r="DQ63" s="57"/>
      <c r="DY63" s="57"/>
      <c r="DZ63" s="57"/>
      <c r="EA63" s="1"/>
      <c r="EB63" s="1"/>
      <c r="ED63"/>
      <c r="EE63"/>
      <c r="EF63"/>
      <c r="EG63"/>
      <c r="EH63"/>
      <c r="EI63"/>
      <c r="EL63" s="1"/>
      <c r="EM63" s="1"/>
      <c r="EN63" s="1"/>
      <c r="EO63" s="1"/>
      <c r="EP63" s="1"/>
      <c r="EQ63" s="1"/>
      <c r="ER63" s="42"/>
      <c r="ES63" s="42"/>
      <c r="ET63" s="42"/>
      <c r="EU63" s="42"/>
      <c r="EV63" s="42"/>
      <c r="EW63" s="43"/>
      <c r="EX63" s="43"/>
      <c r="EY63" s="43"/>
      <c r="EZ63" s="1"/>
      <c r="FA63" s="1"/>
      <c r="FB63" s="58"/>
      <c r="FC63" s="1"/>
      <c r="FD63" s="1"/>
      <c r="FE63" s="1"/>
      <c r="FH63" s="1"/>
    </row>
    <row r="64" spans="1:255" ht="1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9"/>
      <c r="R64" s="1"/>
      <c r="X64" s="58"/>
      <c r="Y64" s="29"/>
      <c r="Z64" s="29"/>
      <c r="AA64" s="29"/>
      <c r="AB64" s="29"/>
      <c r="AC64" s="153"/>
      <c r="AD64" s="156"/>
      <c r="AE64" s="156"/>
      <c r="AF64" s="156"/>
      <c r="AG64" s="394"/>
      <c r="AH64" s="395"/>
      <c r="AI64" s="395"/>
      <c r="AJ64" s="395"/>
      <c r="AK64" s="395"/>
      <c r="AL64" s="395"/>
      <c r="AM64" s="396"/>
      <c r="AN64" s="3"/>
      <c r="AO64" s="3"/>
      <c r="AP64" s="3"/>
      <c r="AQ64" s="3"/>
      <c r="AR64" s="3"/>
      <c r="AS64" s="3"/>
      <c r="AT64" s="3"/>
      <c r="AU64" s="29"/>
      <c r="AV64" s="5"/>
      <c r="AW64" s="334"/>
      <c r="AX64" s="333"/>
      <c r="AY64" s="333"/>
      <c r="AZ64" s="333"/>
      <c r="BA64" s="334"/>
      <c r="BB64" s="334"/>
      <c r="BC64" s="334"/>
      <c r="BD64" s="334"/>
      <c r="BE64" s="333"/>
      <c r="BF64" s="333"/>
      <c r="BG64" s="334"/>
      <c r="BH64" s="334"/>
      <c r="BI64" s="58"/>
      <c r="BJ64" s="58"/>
      <c r="BK64" s="58"/>
      <c r="BL64" s="58"/>
      <c r="BN64" s="65"/>
      <c r="BO64" s="128"/>
      <c r="BQ64" s="65"/>
      <c r="BS64" s="65"/>
      <c r="BT64" s="58"/>
      <c r="CJ64" s="29"/>
      <c r="CK64" s="29"/>
      <c r="CL64" s="43"/>
      <c r="CM64" s="43"/>
      <c r="CN64" s="43"/>
      <c r="CO64" s="43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57"/>
      <c r="DC64" s="57"/>
      <c r="DD64" s="57"/>
      <c r="DE64" s="57"/>
      <c r="DF64" s="57"/>
      <c r="DG64" s="57"/>
      <c r="DH64" s="57"/>
      <c r="DI64" s="57"/>
      <c r="DJ64" s="57"/>
      <c r="DK64" s="57"/>
      <c r="DL64" s="57"/>
      <c r="DM64" s="57"/>
      <c r="DN64" s="57"/>
      <c r="DO64" s="57"/>
      <c r="DP64" s="57"/>
      <c r="DQ64" s="57"/>
      <c r="DY64" s="57"/>
      <c r="DZ64" s="57"/>
      <c r="EA64" s="1"/>
      <c r="EB64" s="1"/>
      <c r="ED64"/>
      <c r="EE64"/>
      <c r="EF64"/>
      <c r="EG64"/>
      <c r="EH64"/>
      <c r="EI64"/>
      <c r="EL64" s="1"/>
      <c r="EM64" s="1"/>
      <c r="EN64" s="1"/>
      <c r="EO64" s="1"/>
      <c r="EP64" s="1"/>
      <c r="EQ64" s="1"/>
      <c r="ER64" s="42"/>
      <c r="ES64" s="42"/>
      <c r="ET64" s="42"/>
      <c r="EU64" s="42"/>
      <c r="EV64" s="42"/>
      <c r="EW64" s="43"/>
      <c r="EX64" s="43"/>
      <c r="EY64" s="43"/>
      <c r="EZ64" s="1"/>
      <c r="FA64" s="1"/>
      <c r="FB64" s="58"/>
      <c r="FC64" s="1"/>
      <c r="FD64" s="1"/>
      <c r="FE64" s="1"/>
      <c r="FH64" s="1"/>
    </row>
    <row r="65" spans="1:164" ht="15" customHeight="1" thickBo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9"/>
      <c r="R65" s="1"/>
      <c r="X65" s="58"/>
      <c r="Y65" s="29"/>
      <c r="Z65" s="29"/>
      <c r="AA65" s="29"/>
      <c r="AB65" s="29"/>
      <c r="AC65" s="153"/>
      <c r="AD65" s="156"/>
      <c r="AE65" s="156"/>
      <c r="AF65" s="156"/>
      <c r="AG65" s="397"/>
      <c r="AH65" s="398"/>
      <c r="AI65" s="398"/>
      <c r="AJ65" s="398"/>
      <c r="AK65" s="398"/>
      <c r="AL65" s="398"/>
      <c r="AM65" s="399"/>
      <c r="AN65" s="3"/>
      <c r="AO65" s="3"/>
      <c r="AP65" s="3"/>
      <c r="AQ65" s="3"/>
      <c r="AR65" s="3"/>
      <c r="AS65" s="3"/>
      <c r="AT65" s="3"/>
      <c r="AU65" s="29"/>
      <c r="AV65" s="5"/>
      <c r="AW65" s="400"/>
      <c r="AX65" s="400"/>
      <c r="AY65" s="400"/>
      <c r="AZ65" s="400"/>
      <c r="BA65" s="400"/>
      <c r="BB65" s="400"/>
      <c r="BC65" s="400"/>
      <c r="BD65" s="400"/>
      <c r="BE65" s="400"/>
      <c r="BF65" s="400"/>
      <c r="BG65" s="400"/>
      <c r="BH65" s="332"/>
      <c r="BI65" s="58"/>
      <c r="BJ65" s="58"/>
      <c r="BK65" s="58"/>
      <c r="BL65" s="58"/>
      <c r="BN65" s="65"/>
      <c r="BO65" s="128"/>
      <c r="BS65" s="65"/>
      <c r="BT65" s="58"/>
      <c r="CJ65" s="29"/>
      <c r="CK65" s="29"/>
      <c r="CL65" s="43"/>
      <c r="CM65" s="43"/>
      <c r="CN65" s="43"/>
      <c r="CO65" s="43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57"/>
      <c r="DC65" s="57"/>
      <c r="DD65" s="57"/>
      <c r="DE65" s="57"/>
      <c r="DF65" s="57"/>
      <c r="DG65" s="57"/>
      <c r="DH65" s="57"/>
      <c r="DI65" s="57"/>
      <c r="DJ65" s="57"/>
      <c r="DK65" s="57"/>
      <c r="DL65" s="57"/>
      <c r="DM65" s="57"/>
      <c r="DN65" s="57"/>
      <c r="DO65" s="57"/>
      <c r="DP65" s="57"/>
      <c r="DQ65" s="57"/>
      <c r="DY65" s="57"/>
      <c r="DZ65" s="57"/>
      <c r="EA65" s="1"/>
      <c r="EB65" s="1"/>
      <c r="ED65"/>
      <c r="EE65"/>
      <c r="EF65"/>
      <c r="EG65"/>
      <c r="EH65"/>
      <c r="EI65"/>
      <c r="EL65" s="1"/>
      <c r="EM65" s="1"/>
      <c r="EN65" s="1"/>
      <c r="EO65" s="1"/>
      <c r="EP65" s="1"/>
      <c r="EQ65" s="1"/>
      <c r="ER65" s="42"/>
      <c r="ES65" s="42"/>
      <c r="ET65" s="42"/>
      <c r="EU65" s="42"/>
      <c r="EV65" s="42"/>
      <c r="EW65" s="43"/>
      <c r="EX65" s="43"/>
      <c r="EY65" s="43"/>
      <c r="EZ65" s="1"/>
      <c r="FA65" s="1"/>
      <c r="FB65" s="58"/>
      <c r="FC65" s="1"/>
      <c r="FD65" s="1"/>
      <c r="FE65" s="1"/>
      <c r="FH65" s="1"/>
    </row>
    <row r="66" spans="1:16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9"/>
      <c r="R66" s="1"/>
      <c r="X66" s="58"/>
      <c r="Y66" s="29"/>
      <c r="Z66" s="29"/>
      <c r="AA66" s="29"/>
      <c r="AB66" s="29"/>
      <c r="AC66" s="153"/>
      <c r="AD66" s="156"/>
      <c r="AE66" s="156"/>
      <c r="AF66" s="156"/>
      <c r="AG66" s="403" t="s">
        <v>308</v>
      </c>
      <c r="AH66" s="404"/>
      <c r="AI66" s="404"/>
      <c r="AJ66" s="404"/>
      <c r="AK66" s="404"/>
      <c r="AL66" s="404"/>
      <c r="AM66" s="405"/>
      <c r="AN66" s="3"/>
      <c r="AO66" s="3"/>
      <c r="AP66" s="3"/>
      <c r="AQ66" s="3"/>
      <c r="AR66" s="3"/>
      <c r="AS66" s="3"/>
      <c r="AT66" s="3"/>
      <c r="AU66" s="29"/>
      <c r="AV66" s="5"/>
      <c r="AW66" s="400"/>
      <c r="AX66" s="400"/>
      <c r="AY66" s="400"/>
      <c r="AZ66" s="400"/>
      <c r="BA66" s="400"/>
      <c r="BB66" s="400"/>
      <c r="BC66" s="400"/>
      <c r="BD66" s="400"/>
      <c r="BE66" s="400"/>
      <c r="BF66" s="400"/>
      <c r="BG66" s="400"/>
      <c r="BH66" s="332"/>
      <c r="BI66" s="58"/>
      <c r="BJ66" s="58"/>
      <c r="BK66" s="58"/>
      <c r="BL66" s="58"/>
      <c r="BN66" s="65"/>
      <c r="BO66" s="128"/>
      <c r="BS66" s="65"/>
      <c r="BT66" s="58"/>
      <c r="CJ66" s="29"/>
      <c r="CK66" s="29"/>
      <c r="CL66" s="43"/>
      <c r="CM66" s="43"/>
      <c r="CN66" s="43"/>
      <c r="CO66" s="43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57"/>
      <c r="DC66" s="57"/>
      <c r="DD66" s="57"/>
      <c r="DE66" s="57"/>
      <c r="DF66" s="57"/>
      <c r="DG66" s="57"/>
      <c r="DH66" s="57"/>
      <c r="DI66" s="57"/>
      <c r="DJ66" s="57"/>
      <c r="DK66" s="57"/>
      <c r="DL66" s="57"/>
      <c r="DM66" s="57"/>
      <c r="DN66" s="57"/>
      <c r="DO66" s="57"/>
      <c r="DP66" s="57"/>
      <c r="DQ66" s="57"/>
      <c r="DY66" s="57"/>
      <c r="DZ66" s="57"/>
      <c r="EA66" s="1"/>
      <c r="EB66" s="1"/>
      <c r="ED66"/>
      <c r="EE66"/>
      <c r="EF66"/>
      <c r="EG66"/>
      <c r="EH66"/>
      <c r="EI66"/>
      <c r="EL66" s="1"/>
      <c r="EM66" s="1"/>
      <c r="EN66" s="1"/>
      <c r="EO66" s="1"/>
      <c r="EP66" s="1"/>
      <c r="EQ66" s="1"/>
      <c r="ER66" s="42"/>
      <c r="ES66" s="42"/>
      <c r="ET66" s="42"/>
      <c r="EU66" s="42"/>
      <c r="EV66" s="42"/>
      <c r="EW66" s="43"/>
      <c r="EX66" s="43"/>
      <c r="EY66" s="43"/>
      <c r="EZ66" s="1"/>
      <c r="FA66" s="1"/>
      <c r="FB66" s="58"/>
      <c r="FC66" s="1"/>
      <c r="FD66" s="1"/>
      <c r="FE66" s="1"/>
      <c r="FH66" s="1"/>
    </row>
    <row r="67" spans="1:16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9"/>
      <c r="R67" s="1"/>
      <c r="X67" s="58"/>
      <c r="Y67" s="29"/>
      <c r="Z67" s="29"/>
      <c r="AA67" s="29"/>
      <c r="AB67" s="29"/>
      <c r="AC67" s="153"/>
      <c r="AD67" s="156"/>
      <c r="AE67" s="156"/>
      <c r="AF67" s="156"/>
      <c r="AG67" s="406" t="s">
        <v>97</v>
      </c>
      <c r="AH67" s="407"/>
      <c r="AI67" s="407"/>
      <c r="AJ67" s="407"/>
      <c r="AK67" s="407"/>
      <c r="AL67" s="407"/>
      <c r="AM67" s="408"/>
      <c r="AN67" s="3"/>
      <c r="AO67" s="3"/>
      <c r="AP67" s="3"/>
      <c r="AQ67" s="3"/>
      <c r="AR67" s="3"/>
      <c r="AS67" s="3"/>
      <c r="AT67" s="3"/>
      <c r="AU67" s="29"/>
      <c r="AV67" s="5"/>
      <c r="AW67" s="334"/>
      <c r="AX67" s="333"/>
      <c r="AY67" s="333"/>
      <c r="AZ67" s="333"/>
      <c r="BA67" s="334"/>
      <c r="BB67" s="334"/>
      <c r="BC67" s="334"/>
      <c r="BD67" s="334"/>
      <c r="BE67" s="333"/>
      <c r="BF67" s="333"/>
      <c r="BG67" s="334"/>
      <c r="BH67" s="334"/>
      <c r="BI67" s="58"/>
      <c r="BJ67" s="58"/>
      <c r="BK67" s="58"/>
      <c r="BL67" s="58"/>
      <c r="BN67" s="65"/>
      <c r="BO67" s="128"/>
      <c r="BS67" s="65"/>
      <c r="BT67" s="58"/>
      <c r="CJ67" s="29"/>
      <c r="CK67" s="29"/>
      <c r="CL67" s="43"/>
      <c r="CM67" s="43"/>
      <c r="CN67" s="43"/>
      <c r="CO67" s="43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57"/>
      <c r="DC67" s="57"/>
      <c r="DD67" s="57"/>
      <c r="DE67" s="57"/>
      <c r="DF67" s="57"/>
      <c r="DG67" s="57"/>
      <c r="DH67" s="57"/>
      <c r="DI67" s="57"/>
      <c r="DJ67" s="57"/>
      <c r="DK67" s="57"/>
      <c r="DL67" s="57"/>
      <c r="DM67" s="57"/>
      <c r="DN67" s="57"/>
      <c r="DO67" s="57"/>
      <c r="DP67" s="57"/>
      <c r="DQ67" s="57"/>
      <c r="DY67" s="57"/>
      <c r="DZ67" s="57"/>
      <c r="EA67" s="1"/>
      <c r="EB67" s="1"/>
      <c r="ED67"/>
      <c r="EE67"/>
      <c r="EF67"/>
      <c r="EG67"/>
      <c r="EH67"/>
      <c r="EI67"/>
      <c r="EL67" s="1"/>
      <c r="EM67" s="1"/>
      <c r="EN67" s="1"/>
      <c r="EO67" s="1"/>
      <c r="EP67" s="1"/>
      <c r="EQ67" s="1"/>
      <c r="ER67" s="42"/>
      <c r="ES67" s="42"/>
      <c r="ET67" s="42"/>
      <c r="EU67" s="42"/>
      <c r="EV67" s="42"/>
      <c r="EW67" s="43"/>
      <c r="EX67" s="43"/>
      <c r="EY67" s="43"/>
      <c r="EZ67" s="1"/>
      <c r="FA67" s="1"/>
      <c r="FB67" s="58"/>
      <c r="FC67" s="1"/>
      <c r="FD67" s="1"/>
      <c r="FE67" s="1"/>
      <c r="FH67" s="1"/>
    </row>
    <row r="68" spans="1:16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9"/>
      <c r="R68" s="1"/>
      <c r="X68" s="58"/>
      <c r="Y68" s="29"/>
      <c r="Z68" s="29"/>
      <c r="AA68" s="29"/>
      <c r="AB68" s="29"/>
      <c r="AC68" s="153"/>
      <c r="AD68" s="156"/>
      <c r="AE68" s="156"/>
      <c r="AF68" s="156"/>
      <c r="AG68" s="409" t="s">
        <v>98</v>
      </c>
      <c r="AH68" s="410"/>
      <c r="AI68" s="410"/>
      <c r="AJ68" s="410"/>
      <c r="AK68" s="410"/>
      <c r="AL68" s="410"/>
      <c r="AM68" s="411"/>
      <c r="AN68" s="3"/>
      <c r="AO68" s="3"/>
      <c r="AP68" s="3"/>
      <c r="AQ68" s="3"/>
      <c r="AR68" s="3"/>
      <c r="AS68" s="3"/>
      <c r="AT68" s="3"/>
      <c r="AU68" s="29"/>
      <c r="AV68" s="5"/>
      <c r="AW68" s="401"/>
      <c r="AX68" s="401"/>
      <c r="AY68" s="401"/>
      <c r="AZ68" s="401"/>
      <c r="BA68" s="401"/>
      <c r="BB68" s="401"/>
      <c r="BC68" s="401"/>
      <c r="BD68" s="401"/>
      <c r="BE68" s="401"/>
      <c r="BF68" s="401"/>
      <c r="BG68" s="401"/>
      <c r="BH68" s="184"/>
      <c r="BI68" s="58"/>
      <c r="BJ68" s="58"/>
      <c r="BK68" s="58"/>
      <c r="BL68" s="58"/>
      <c r="BN68" s="65"/>
      <c r="BO68" s="128"/>
      <c r="BS68" s="65"/>
      <c r="BT68" s="58"/>
      <c r="CJ68" s="29"/>
      <c r="CK68" s="29"/>
      <c r="CL68" s="43"/>
      <c r="CM68" s="43"/>
      <c r="CN68" s="43"/>
      <c r="CO68" s="43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57"/>
      <c r="DC68" s="57"/>
      <c r="DD68" s="57"/>
      <c r="DE68" s="57"/>
      <c r="DF68" s="57"/>
      <c r="DG68" s="57"/>
      <c r="DH68" s="57"/>
      <c r="DI68" s="57"/>
      <c r="DJ68" s="57"/>
      <c r="DK68" s="57"/>
      <c r="DL68" s="57"/>
      <c r="DM68" s="57"/>
      <c r="DN68" s="57"/>
      <c r="DO68" s="57"/>
      <c r="DP68" s="57"/>
      <c r="DQ68" s="57"/>
      <c r="DY68" s="57"/>
      <c r="DZ68" s="57"/>
      <c r="EA68" s="1"/>
      <c r="EB68" s="1"/>
      <c r="ED68"/>
      <c r="EE68"/>
      <c r="EF68"/>
      <c r="EG68"/>
      <c r="EH68"/>
      <c r="EI68"/>
      <c r="EL68" s="1"/>
      <c r="EM68" s="1"/>
      <c r="EN68" s="1"/>
      <c r="EO68" s="1"/>
      <c r="EP68" s="1"/>
      <c r="EQ68" s="1"/>
      <c r="ER68" s="42"/>
      <c r="ES68" s="42"/>
      <c r="ET68" s="42"/>
      <c r="EU68" s="42"/>
      <c r="EV68" s="42"/>
      <c r="EW68" s="43"/>
      <c r="EX68" s="43"/>
      <c r="EY68" s="43"/>
      <c r="EZ68" s="1"/>
      <c r="FA68" s="1"/>
      <c r="FB68" s="58"/>
      <c r="FC68" s="1"/>
      <c r="FD68" s="1"/>
      <c r="FE68" s="1"/>
      <c r="FH68" s="1"/>
    </row>
    <row r="69" spans="1:16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9"/>
      <c r="R69" s="1"/>
      <c r="X69" s="58"/>
      <c r="Y69" s="29"/>
      <c r="Z69" s="29"/>
      <c r="AA69" s="29"/>
      <c r="AB69" s="29"/>
      <c r="AC69" s="153"/>
      <c r="AD69" s="156"/>
      <c r="AE69" s="156"/>
      <c r="AF69" s="156"/>
      <c r="AG69" s="406" t="s">
        <v>100</v>
      </c>
      <c r="AH69" s="407"/>
      <c r="AI69" s="407"/>
      <c r="AJ69" s="407"/>
      <c r="AK69" s="407"/>
      <c r="AL69" s="407"/>
      <c r="AM69" s="408"/>
      <c r="AN69" s="3"/>
      <c r="AO69" s="3"/>
      <c r="AP69" s="3"/>
      <c r="AQ69" s="3"/>
      <c r="AR69" s="3"/>
      <c r="AS69" s="3"/>
      <c r="AT69" s="3"/>
      <c r="AU69" s="29"/>
      <c r="AV69" s="5"/>
      <c r="AW69" s="402"/>
      <c r="AX69" s="402"/>
      <c r="AY69" s="402"/>
      <c r="AZ69" s="402"/>
      <c r="BA69" s="402"/>
      <c r="BB69" s="402"/>
      <c r="BC69" s="402"/>
      <c r="BD69" s="402"/>
      <c r="BE69" s="402"/>
      <c r="BF69" s="402"/>
      <c r="BG69" s="402"/>
      <c r="BH69" s="185"/>
      <c r="BI69" s="58"/>
      <c r="BJ69" s="58"/>
      <c r="BK69" s="58"/>
      <c r="BL69" s="58"/>
      <c r="BN69" s="65"/>
      <c r="BO69" s="128"/>
      <c r="BS69" s="65"/>
      <c r="BT69" s="58"/>
      <c r="CJ69" s="29"/>
      <c r="CK69" s="29"/>
      <c r="CL69" s="43"/>
      <c r="CM69" s="43"/>
      <c r="CN69" s="43"/>
      <c r="CO69" s="43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57"/>
      <c r="DC69" s="57"/>
      <c r="DD69" s="57"/>
      <c r="DE69" s="57"/>
      <c r="DF69" s="57"/>
      <c r="DG69" s="57"/>
      <c r="DH69" s="57"/>
      <c r="DI69" s="57"/>
      <c r="DJ69" s="57"/>
      <c r="DK69" s="57"/>
      <c r="DL69" s="57"/>
      <c r="DM69" s="57"/>
      <c r="DN69" s="57"/>
      <c r="DO69" s="57"/>
      <c r="DP69" s="57"/>
      <c r="DQ69" s="57"/>
      <c r="DY69" s="57"/>
      <c r="DZ69" s="57"/>
      <c r="EA69" s="1"/>
      <c r="EB69" s="1"/>
      <c r="ED69"/>
      <c r="EE69"/>
      <c r="EF69"/>
      <c r="EG69"/>
      <c r="EH69"/>
      <c r="EI69"/>
      <c r="EL69" s="1"/>
      <c r="EM69" s="1"/>
      <c r="EN69" s="1"/>
      <c r="EO69" s="1"/>
      <c r="EP69" s="1"/>
      <c r="EQ69" s="1"/>
      <c r="ER69" s="42"/>
      <c r="ES69" s="42"/>
      <c r="ET69" s="42"/>
      <c r="EU69" s="42"/>
      <c r="EV69" s="42"/>
      <c r="EW69" s="43"/>
      <c r="EX69" s="43"/>
      <c r="EY69" s="43"/>
      <c r="EZ69" s="1"/>
      <c r="FA69" s="1"/>
      <c r="FB69" s="58"/>
      <c r="FC69" s="1"/>
      <c r="FD69" s="1"/>
      <c r="FE69" s="1"/>
      <c r="FH69" s="1"/>
    </row>
    <row r="70" spans="1:164" ht="16.5" thickBo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9"/>
      <c r="R70" s="1"/>
      <c r="X70" s="58"/>
      <c r="Y70" s="29"/>
      <c r="Z70" s="29"/>
      <c r="AA70" s="29"/>
      <c r="AB70" s="29"/>
      <c r="AC70" s="153"/>
      <c r="AD70" s="156"/>
      <c r="AE70" s="156"/>
      <c r="AF70" s="156"/>
      <c r="AG70" s="412" t="s">
        <v>309</v>
      </c>
      <c r="AH70" s="413"/>
      <c r="AI70" s="413"/>
      <c r="AJ70" s="413"/>
      <c r="AK70" s="413"/>
      <c r="AL70" s="413"/>
      <c r="AM70" s="414"/>
      <c r="AN70" s="3"/>
      <c r="AO70" s="3"/>
      <c r="AP70" s="3"/>
      <c r="AQ70" s="3"/>
      <c r="AR70" s="3"/>
      <c r="AS70" s="3"/>
      <c r="AT70" s="3"/>
      <c r="AU70" s="29"/>
      <c r="AV70" s="5"/>
      <c r="AW70" s="402"/>
      <c r="AX70" s="402"/>
      <c r="AY70" s="402"/>
      <c r="AZ70" s="402"/>
      <c r="BA70" s="402"/>
      <c r="BB70" s="402"/>
      <c r="BC70" s="402"/>
      <c r="BD70" s="402"/>
      <c r="BE70" s="402"/>
      <c r="BF70" s="402"/>
      <c r="BG70" s="402"/>
      <c r="BH70" s="185"/>
      <c r="BI70" s="58"/>
      <c r="BJ70" s="58"/>
      <c r="BK70" s="58"/>
      <c r="BL70" s="58"/>
      <c r="BN70" s="65"/>
      <c r="BO70" s="128"/>
      <c r="BS70" s="65"/>
      <c r="BT70" s="58"/>
      <c r="CJ70" s="29"/>
      <c r="CK70" s="29"/>
      <c r="CL70" s="43"/>
      <c r="CM70" s="43"/>
      <c r="CN70" s="43"/>
      <c r="CO70" s="43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57"/>
      <c r="DD70" s="57"/>
      <c r="DE70" s="57"/>
      <c r="DF70" s="57"/>
      <c r="DG70" s="57"/>
      <c r="DH70" s="57"/>
      <c r="DI70" s="57"/>
      <c r="DJ70" s="57"/>
      <c r="DK70" s="57"/>
      <c r="DL70" s="57"/>
      <c r="DM70" s="57"/>
      <c r="DN70" s="57"/>
      <c r="DO70" s="57"/>
      <c r="DP70" s="57"/>
      <c r="DQ70" s="57"/>
      <c r="DY70" s="57"/>
      <c r="DZ70" s="57"/>
      <c r="EU70" s="1"/>
      <c r="EV70" s="1"/>
      <c r="EW70" s="1"/>
    </row>
    <row r="71" spans="1:164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9"/>
      <c r="R71" s="1"/>
      <c r="S71" s="1"/>
      <c r="T71" s="1"/>
      <c r="U71" s="1"/>
      <c r="V71" s="1"/>
      <c r="W71" s="1"/>
      <c r="X71" s="58"/>
      <c r="Y71" s="29"/>
      <c r="Z71" s="29"/>
      <c r="AA71" s="29"/>
      <c r="AB71" s="29"/>
      <c r="AC71" s="153"/>
      <c r="AD71" s="156"/>
      <c r="AE71" s="156"/>
      <c r="AF71" s="156"/>
      <c r="AG71" s="156"/>
      <c r="AH71" s="58"/>
      <c r="AI71" s="58"/>
      <c r="AJ71" s="58"/>
      <c r="AK71" s="58"/>
      <c r="AL71" s="58"/>
      <c r="AM71" s="3"/>
      <c r="AN71" s="3"/>
      <c r="AO71" s="3"/>
      <c r="AP71" s="3"/>
      <c r="AQ71" s="3"/>
      <c r="AR71" s="3"/>
      <c r="AS71" s="3"/>
      <c r="AT71" s="3"/>
      <c r="AU71" s="29"/>
      <c r="AV71" s="5"/>
      <c r="AW71" s="402"/>
      <c r="AX71" s="402"/>
      <c r="AY71" s="402"/>
      <c r="AZ71" s="402"/>
      <c r="BA71" s="402"/>
      <c r="BB71" s="402"/>
      <c r="BC71" s="402"/>
      <c r="BD71" s="402"/>
      <c r="BE71" s="402"/>
      <c r="BF71" s="402"/>
      <c r="BG71" s="402"/>
      <c r="BH71" s="185"/>
      <c r="BI71" s="58"/>
      <c r="BJ71" s="58"/>
      <c r="BK71" s="58"/>
      <c r="BL71" s="58"/>
      <c r="BN71" s="65"/>
      <c r="BO71" s="128"/>
      <c r="BS71" s="65"/>
      <c r="BT71" s="58"/>
      <c r="CJ71" s="29"/>
      <c r="CK71" s="29"/>
      <c r="CL71" s="43"/>
      <c r="CM71" s="43"/>
      <c r="CN71" s="43"/>
      <c r="CO71" s="43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57"/>
      <c r="DD71" s="57"/>
      <c r="DE71" s="57"/>
      <c r="DF71" s="57"/>
      <c r="DG71" s="57"/>
      <c r="DH71" s="57"/>
      <c r="DI71" s="57"/>
      <c r="DJ71" s="57"/>
      <c r="DK71" s="57"/>
      <c r="DL71" s="57"/>
      <c r="DM71" s="57"/>
      <c r="DN71" s="57"/>
      <c r="DO71" s="57"/>
      <c r="DP71" s="57"/>
      <c r="DQ71" s="57"/>
      <c r="DY71" s="57"/>
      <c r="DZ71" s="57"/>
      <c r="EA71" s="1"/>
      <c r="EB71" s="1"/>
      <c r="EC71" s="1"/>
      <c r="EJ71" s="1"/>
      <c r="EK71" s="1"/>
      <c r="EL71" s="1"/>
      <c r="EM71" s="1"/>
      <c r="EN71" s="1"/>
      <c r="EO71" s="1"/>
      <c r="EP71" s="1"/>
      <c r="EQ71" s="1"/>
    </row>
    <row r="72" spans="1:164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9"/>
      <c r="R72" s="1"/>
      <c r="S72" s="1"/>
      <c r="T72" s="1"/>
      <c r="U72" s="1"/>
      <c r="V72" s="1"/>
      <c r="W72" s="1"/>
      <c r="X72" s="58"/>
      <c r="Y72" s="29"/>
      <c r="Z72" s="29"/>
      <c r="AA72" s="29"/>
      <c r="AB72" s="29"/>
      <c r="AC72" s="153"/>
      <c r="AD72" s="156"/>
      <c r="AE72" s="156"/>
      <c r="AF72" s="156"/>
      <c r="AG72" s="156"/>
      <c r="AR72" s="3"/>
      <c r="AS72" s="3"/>
      <c r="AT72" s="3"/>
      <c r="AU72" s="29"/>
      <c r="AV72" s="5"/>
      <c r="AW72" s="401"/>
      <c r="AX72" s="401"/>
      <c r="AY72" s="401"/>
      <c r="AZ72" s="401"/>
      <c r="BA72" s="401"/>
      <c r="BB72" s="401"/>
      <c r="BC72" s="401"/>
      <c r="BD72" s="401"/>
      <c r="BE72" s="401"/>
      <c r="BF72" s="401"/>
      <c r="BG72" s="401"/>
      <c r="BH72" s="184"/>
      <c r="BI72" s="58"/>
      <c r="BJ72" s="58"/>
      <c r="BK72" s="58"/>
      <c r="BL72" s="58"/>
      <c r="BN72" s="65"/>
      <c r="BO72" s="128"/>
      <c r="BS72" s="65"/>
      <c r="BT72" s="58"/>
    </row>
    <row r="73" spans="1:164" ht="15" customHeight="1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9"/>
      <c r="R73" s="1"/>
      <c r="S73" s="1"/>
      <c r="T73" s="1"/>
      <c r="U73" s="1"/>
      <c r="V73" s="1"/>
      <c r="W73" s="1"/>
      <c r="X73" s="58"/>
      <c r="Y73" s="29"/>
      <c r="Z73" s="29"/>
      <c r="AA73" s="29"/>
      <c r="AB73" s="29"/>
      <c r="AC73" s="153"/>
      <c r="AD73" s="156"/>
      <c r="AE73" s="156"/>
      <c r="AF73" s="156"/>
      <c r="AG73" s="156"/>
      <c r="AR73" s="3"/>
      <c r="AS73" s="3"/>
      <c r="AT73" s="3"/>
      <c r="AU73" s="29"/>
      <c r="BK73" s="58"/>
      <c r="BL73" s="58"/>
      <c r="BN73" s="65"/>
      <c r="BO73" s="128"/>
      <c r="BS73" s="65"/>
      <c r="BT73" s="58"/>
    </row>
    <row r="74" spans="1:164" ht="15" customHeigh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9"/>
      <c r="R74" s="1"/>
      <c r="S74" s="1"/>
      <c r="T74" s="1"/>
      <c r="U74" s="1"/>
      <c r="V74" s="1"/>
      <c r="W74" s="1"/>
      <c r="X74" s="58"/>
      <c r="Y74" s="29"/>
      <c r="Z74" s="29"/>
      <c r="AA74" s="29"/>
      <c r="AB74" s="29"/>
      <c r="AC74" s="153"/>
      <c r="AD74" s="156"/>
      <c r="AE74" s="156"/>
      <c r="AF74" s="156"/>
      <c r="AG74" s="156"/>
      <c r="AR74" s="3"/>
      <c r="AS74" s="3"/>
      <c r="AT74" s="3"/>
      <c r="AU74" s="29"/>
      <c r="BK74" s="58"/>
      <c r="BL74" s="58"/>
      <c r="BN74" s="65"/>
      <c r="BO74" s="128"/>
      <c r="BS74" s="65"/>
      <c r="BT74" s="58"/>
    </row>
    <row r="75" spans="1:164" ht="15" customHeigh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9"/>
      <c r="R75" s="1"/>
      <c r="S75" s="1"/>
      <c r="T75" s="1"/>
      <c r="U75" s="1"/>
      <c r="V75" s="1"/>
      <c r="W75" s="1"/>
      <c r="X75" s="58"/>
      <c r="Y75" s="29"/>
      <c r="Z75" s="29"/>
      <c r="AA75" s="29"/>
      <c r="AB75" s="29"/>
      <c r="AC75" s="153"/>
      <c r="AD75" s="156"/>
      <c r="AE75" s="156"/>
      <c r="AF75" s="156"/>
      <c r="AG75" s="156"/>
      <c r="AR75" s="3"/>
      <c r="AS75" s="3"/>
      <c r="AT75" s="3"/>
      <c r="AU75" s="29"/>
      <c r="BK75" s="58"/>
      <c r="BL75" s="58"/>
      <c r="BN75" s="65"/>
      <c r="BO75" s="128"/>
      <c r="BS75" s="65"/>
      <c r="BT75" s="58"/>
    </row>
    <row r="76" spans="1:164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9"/>
      <c r="R76" s="1"/>
      <c r="S76" s="1"/>
      <c r="T76" s="1"/>
      <c r="U76" s="1"/>
      <c r="V76" s="1"/>
      <c r="W76" s="1"/>
      <c r="X76" s="58"/>
      <c r="Y76" s="29"/>
      <c r="Z76" s="29"/>
      <c r="AA76" s="29"/>
      <c r="AB76" s="29"/>
      <c r="AC76" s="153"/>
      <c r="AD76" s="156"/>
      <c r="AE76" s="156"/>
      <c r="AF76" s="156"/>
      <c r="AG76" s="156"/>
      <c r="AR76" s="3"/>
      <c r="AS76" s="3"/>
      <c r="AT76" s="3"/>
      <c r="AU76" s="29"/>
      <c r="BK76" s="58"/>
      <c r="BL76" s="58"/>
      <c r="BN76" s="65"/>
      <c r="BO76" s="128"/>
      <c r="BS76" s="65"/>
      <c r="BT76" s="58"/>
    </row>
    <row r="77" spans="1:164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9"/>
      <c r="R77" s="1"/>
      <c r="S77" s="1"/>
      <c r="T77" s="1"/>
      <c r="U77" s="1"/>
      <c r="V77" s="1"/>
      <c r="W77" s="1"/>
      <c r="X77" s="58"/>
      <c r="Y77" s="29"/>
      <c r="Z77" s="29"/>
      <c r="AA77" s="29"/>
      <c r="AB77" s="29"/>
      <c r="AC77" s="153"/>
      <c r="AD77" s="156"/>
      <c r="AE77" s="156"/>
      <c r="AF77" s="156"/>
      <c r="AG77" s="156"/>
      <c r="AR77" s="3"/>
      <c r="AS77" s="3"/>
      <c r="AT77" s="3"/>
      <c r="AU77" s="29"/>
      <c r="BK77" s="58"/>
      <c r="BL77" s="58"/>
      <c r="BN77" s="65"/>
      <c r="BO77" s="128"/>
      <c r="BS77" s="65"/>
      <c r="BT77" s="58"/>
    </row>
    <row r="78" spans="1:164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9"/>
      <c r="R78" s="1"/>
      <c r="S78" s="1"/>
      <c r="T78" s="1"/>
      <c r="U78" s="1"/>
      <c r="V78" s="1"/>
      <c r="W78" s="1"/>
      <c r="X78" s="58"/>
      <c r="Y78" s="29"/>
      <c r="Z78" s="29"/>
      <c r="AA78" s="29"/>
      <c r="AB78" s="29"/>
      <c r="AC78" s="153"/>
      <c r="AD78" s="156"/>
      <c r="AE78" s="156"/>
      <c r="AF78" s="156"/>
      <c r="AG78" s="156"/>
      <c r="AR78" s="3"/>
      <c r="AS78" s="3"/>
      <c r="AT78" s="3"/>
      <c r="AU78" s="29"/>
      <c r="BK78" s="58"/>
      <c r="BL78" s="58"/>
      <c r="BN78" s="65"/>
      <c r="BO78" s="128"/>
      <c r="BS78" s="65"/>
      <c r="BT78" s="58"/>
    </row>
    <row r="79" spans="1:164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9"/>
      <c r="R79" s="1"/>
      <c r="S79" s="1"/>
      <c r="T79" s="1"/>
      <c r="U79" s="1"/>
      <c r="V79" s="1"/>
      <c r="W79" s="1"/>
      <c r="X79" s="58"/>
      <c r="Y79" s="29"/>
      <c r="Z79" s="29"/>
      <c r="AA79" s="29"/>
      <c r="AB79" s="29"/>
      <c r="AC79" s="153"/>
      <c r="AD79" s="156"/>
      <c r="AE79" s="156"/>
      <c r="AF79" s="156"/>
      <c r="AG79" s="156"/>
      <c r="AR79" s="3"/>
      <c r="AS79" s="3"/>
      <c r="AT79" s="3"/>
      <c r="AU79" s="29"/>
      <c r="BK79" s="58"/>
      <c r="BL79" s="58"/>
      <c r="BN79" s="65"/>
      <c r="BO79" s="128"/>
      <c r="BS79" s="65"/>
      <c r="BT79" s="58"/>
    </row>
    <row r="80" spans="1:164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9"/>
      <c r="R80" s="1"/>
      <c r="S80" s="1"/>
      <c r="T80" s="1"/>
      <c r="U80" s="1"/>
      <c r="V80" s="1"/>
      <c r="W80" s="1"/>
      <c r="X80" s="58"/>
      <c r="Y80" s="29"/>
      <c r="Z80" s="29"/>
      <c r="AA80" s="29"/>
      <c r="AB80" s="29"/>
      <c r="AC80" s="153"/>
      <c r="AD80" s="156"/>
      <c r="AE80" s="156"/>
      <c r="AF80" s="156"/>
      <c r="AG80" s="156"/>
      <c r="AR80" s="3"/>
      <c r="AS80" s="3"/>
      <c r="AT80" s="3"/>
      <c r="AU80" s="29"/>
      <c r="BK80" s="58"/>
      <c r="BL80" s="58"/>
      <c r="BN80" s="65"/>
      <c r="BO80" s="128"/>
      <c r="BS80" s="65"/>
      <c r="BT80" s="58"/>
    </row>
    <row r="81" spans="3:72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9"/>
      <c r="R81" s="1"/>
      <c r="S81" s="1"/>
      <c r="T81" s="1"/>
      <c r="U81" s="1"/>
      <c r="V81" s="1"/>
      <c r="W81" s="1"/>
      <c r="X81" s="58"/>
      <c r="Y81" s="29"/>
      <c r="Z81" s="29"/>
      <c r="AA81" s="29"/>
      <c r="AB81" s="29"/>
      <c r="AC81" s="153"/>
      <c r="AD81" s="156"/>
      <c r="AE81" s="156"/>
      <c r="AF81" s="156"/>
      <c r="AG81" s="156"/>
      <c r="AR81" s="3"/>
      <c r="AS81" s="3"/>
      <c r="AT81" s="3"/>
      <c r="AU81" s="29"/>
      <c r="BK81" s="58"/>
      <c r="BL81" s="58"/>
      <c r="BN81" s="65"/>
      <c r="BO81" s="128"/>
      <c r="BS81" s="65"/>
      <c r="BT81" s="58"/>
    </row>
    <row r="82" spans="3:72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9"/>
      <c r="R82" s="1"/>
      <c r="S82" s="1"/>
      <c r="T82" s="1"/>
      <c r="U82" s="1"/>
      <c r="V82" s="1"/>
      <c r="W82" s="1"/>
      <c r="X82" s="58"/>
      <c r="Y82" s="29"/>
      <c r="Z82" s="29"/>
      <c r="AA82" s="29"/>
      <c r="AB82" s="29"/>
      <c r="AC82" s="153"/>
      <c r="AD82" s="156"/>
      <c r="AE82" s="156"/>
      <c r="AF82" s="156"/>
      <c r="AG82" s="156"/>
      <c r="AR82" s="3"/>
      <c r="AS82" s="3"/>
      <c r="AT82" s="3"/>
      <c r="AU82" s="29"/>
      <c r="BK82" s="58"/>
      <c r="BL82" s="58"/>
      <c r="BN82" s="65"/>
      <c r="BO82" s="128"/>
      <c r="BS82" s="65"/>
      <c r="BT82" s="58"/>
    </row>
    <row r="83" spans="3:72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9"/>
      <c r="R83" s="1"/>
      <c r="S83" s="1"/>
      <c r="T83" s="1"/>
      <c r="U83" s="1"/>
      <c r="V83" s="1"/>
      <c r="W83" s="1"/>
      <c r="X83" s="58"/>
      <c r="Y83" s="29"/>
      <c r="Z83" s="29"/>
      <c r="AA83" s="29"/>
      <c r="AB83" s="29"/>
      <c r="AC83" s="153"/>
      <c r="AD83" s="156"/>
      <c r="AE83" s="156"/>
      <c r="AF83" s="156"/>
      <c r="AG83" s="156"/>
      <c r="AR83" s="3"/>
      <c r="AS83" s="3"/>
      <c r="AT83" s="3"/>
      <c r="AU83" s="29"/>
      <c r="BK83" s="58"/>
      <c r="BL83" s="58"/>
      <c r="BN83" s="65"/>
      <c r="BO83" s="128"/>
      <c r="BS83" s="65"/>
      <c r="BT83" s="58"/>
    </row>
    <row r="84" spans="3:72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9"/>
      <c r="R84" s="1"/>
      <c r="S84" s="1"/>
      <c r="T84" s="1"/>
      <c r="U84" s="1"/>
      <c r="V84" s="1"/>
      <c r="W84" s="1"/>
      <c r="X84" s="58"/>
      <c r="Y84" s="29"/>
      <c r="Z84" s="29"/>
      <c r="AA84" s="29"/>
      <c r="AB84" s="29"/>
      <c r="AC84" s="153"/>
      <c r="AD84" s="156"/>
      <c r="AE84" s="156"/>
      <c r="AF84" s="156"/>
      <c r="AG84" s="156"/>
      <c r="AR84" s="3"/>
      <c r="AS84" s="3"/>
      <c r="AT84" s="3"/>
      <c r="AU84" s="29"/>
      <c r="BK84" s="58"/>
      <c r="BL84" s="58"/>
      <c r="BN84" s="65"/>
      <c r="BO84" s="128"/>
      <c r="BS84" s="65"/>
      <c r="BT84" s="58"/>
    </row>
    <row r="85" spans="3:72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9"/>
      <c r="R85" s="1"/>
      <c r="S85" s="1"/>
      <c r="T85" s="1"/>
      <c r="U85" s="1"/>
      <c r="V85" s="1"/>
      <c r="W85" s="1"/>
      <c r="X85" s="58"/>
      <c r="Y85" s="29"/>
      <c r="Z85" s="29"/>
      <c r="AA85" s="29"/>
      <c r="AB85" s="29"/>
      <c r="AC85" s="153"/>
      <c r="AD85" s="156"/>
      <c r="AE85" s="156"/>
      <c r="AF85" s="156"/>
      <c r="AG85" s="156"/>
      <c r="AR85" s="3"/>
      <c r="AS85" s="3"/>
      <c r="AT85" s="3"/>
      <c r="AU85" s="29"/>
      <c r="BK85" s="58"/>
      <c r="BL85" s="58"/>
      <c r="BN85" s="65"/>
      <c r="BO85" s="128"/>
      <c r="BS85" s="65"/>
      <c r="BT85" s="58"/>
    </row>
    <row r="86" spans="3:72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9"/>
      <c r="R86" s="1"/>
      <c r="S86" s="1"/>
      <c r="T86" s="1"/>
      <c r="U86" s="1"/>
      <c r="V86" s="1"/>
      <c r="W86" s="1"/>
      <c r="X86" s="58"/>
      <c r="Y86" s="29"/>
      <c r="Z86" s="29"/>
      <c r="AA86" s="29"/>
      <c r="AB86" s="29"/>
      <c r="AC86" s="153"/>
      <c r="AD86" s="156"/>
      <c r="AE86" s="156"/>
      <c r="AF86" s="156"/>
      <c r="AG86" s="156"/>
      <c r="AR86" s="3"/>
      <c r="AS86" s="3"/>
      <c r="AT86" s="3"/>
      <c r="AU86" s="29"/>
      <c r="BK86" s="58"/>
      <c r="BL86" s="58"/>
      <c r="BN86" s="65"/>
      <c r="BO86" s="128"/>
      <c r="BS86" s="65"/>
      <c r="BT86" s="58"/>
    </row>
    <row r="87" spans="3:72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9"/>
      <c r="R87" s="1"/>
      <c r="S87" s="1"/>
      <c r="T87" s="1"/>
      <c r="U87" s="1"/>
      <c r="V87" s="1"/>
      <c r="W87" s="1"/>
      <c r="X87" s="58"/>
      <c r="Y87" s="29"/>
      <c r="Z87" s="29"/>
      <c r="AA87" s="29"/>
      <c r="AB87" s="29"/>
      <c r="AC87" s="153"/>
      <c r="AD87" s="156"/>
      <c r="AE87" s="156"/>
      <c r="AF87" s="156"/>
      <c r="AG87" s="156"/>
      <c r="AR87" s="3"/>
      <c r="AS87" s="3"/>
      <c r="AT87" s="3"/>
      <c r="AU87" s="29"/>
      <c r="BK87" s="58"/>
      <c r="BL87" s="58"/>
      <c r="BN87" s="65"/>
      <c r="BO87" s="128"/>
      <c r="BS87" s="65"/>
      <c r="BT87" s="58"/>
    </row>
    <row r="88" spans="3:72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9"/>
      <c r="R88" s="1"/>
      <c r="S88" s="1"/>
      <c r="T88" s="1"/>
      <c r="U88" s="1"/>
      <c r="V88" s="1"/>
      <c r="W88" s="1"/>
      <c r="X88" s="58"/>
      <c r="Y88" s="29"/>
      <c r="Z88" s="29"/>
      <c r="AA88" s="29"/>
      <c r="AB88" s="29"/>
      <c r="AC88" s="153"/>
      <c r="AD88" s="156"/>
      <c r="AE88" s="156"/>
      <c r="AF88" s="156"/>
      <c r="AG88" s="156"/>
      <c r="AR88" s="3"/>
      <c r="AS88" s="3"/>
      <c r="AT88" s="3"/>
      <c r="AU88" s="29"/>
      <c r="BK88" s="58"/>
      <c r="BL88" s="58"/>
      <c r="BN88" s="65"/>
      <c r="BO88" s="128"/>
      <c r="BS88" s="65"/>
      <c r="BT88" s="58"/>
    </row>
    <row r="89" spans="3:72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9"/>
      <c r="R89" s="1"/>
      <c r="S89" s="1"/>
      <c r="T89" s="1"/>
      <c r="U89" s="1"/>
      <c r="V89" s="1"/>
      <c r="W89" s="1"/>
      <c r="X89" s="58"/>
      <c r="Y89" s="29"/>
      <c r="Z89" s="29"/>
      <c r="AA89" s="29"/>
      <c r="AB89" s="29"/>
      <c r="AC89" s="153"/>
      <c r="AD89" s="156"/>
      <c r="AE89" s="156"/>
      <c r="AF89" s="156"/>
      <c r="AG89" s="156"/>
      <c r="AR89" s="3"/>
      <c r="AS89" s="3"/>
      <c r="AT89" s="3"/>
      <c r="AU89" s="29"/>
      <c r="BK89" s="58"/>
      <c r="BL89" s="58"/>
      <c r="BN89" s="65"/>
      <c r="BO89" s="128"/>
      <c r="BS89" s="65"/>
      <c r="BT89" s="58"/>
    </row>
    <row r="90" spans="3:72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9"/>
      <c r="R90" s="1"/>
      <c r="S90" s="1"/>
      <c r="T90" s="1"/>
      <c r="U90" s="1"/>
      <c r="V90" s="1"/>
      <c r="W90" s="1"/>
      <c r="X90" s="58"/>
      <c r="Y90" s="29"/>
      <c r="Z90" s="29"/>
      <c r="AA90" s="29"/>
      <c r="AB90" s="29"/>
      <c r="AC90" s="153"/>
      <c r="AD90" s="156"/>
      <c r="AE90" s="156"/>
      <c r="AF90" s="156"/>
      <c r="AG90" s="156"/>
      <c r="AR90" s="3"/>
      <c r="AS90" s="3"/>
      <c r="AT90" s="3"/>
      <c r="AU90" s="29"/>
      <c r="BK90" s="58"/>
      <c r="BL90" s="58"/>
      <c r="BN90" s="65"/>
      <c r="BO90" s="128"/>
      <c r="BS90" s="65"/>
      <c r="BT90" s="58"/>
    </row>
    <row r="91" spans="3:72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9"/>
      <c r="R91" s="1"/>
      <c r="S91" s="1"/>
      <c r="T91" s="1"/>
      <c r="U91" s="1"/>
      <c r="V91" s="1"/>
      <c r="W91" s="1"/>
      <c r="X91" s="58"/>
      <c r="Y91" s="29"/>
      <c r="Z91" s="29"/>
      <c r="AA91" s="29"/>
      <c r="AB91" s="29"/>
      <c r="AC91" s="153"/>
      <c r="AD91" s="156"/>
      <c r="AE91" s="156"/>
      <c r="AF91" s="156"/>
      <c r="AG91" s="156"/>
      <c r="AR91" s="3"/>
      <c r="AS91" s="3"/>
      <c r="AT91" s="3"/>
      <c r="AU91" s="29"/>
      <c r="BK91" s="58"/>
      <c r="BL91" s="58"/>
      <c r="BN91" s="65"/>
      <c r="BO91" s="128"/>
      <c r="BS91" s="65"/>
      <c r="BT91" s="58"/>
    </row>
    <row r="92" spans="3:72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9"/>
      <c r="R92" s="1"/>
      <c r="S92" s="1"/>
      <c r="T92" s="1"/>
      <c r="U92" s="1"/>
      <c r="V92" s="1"/>
      <c r="W92" s="1"/>
      <c r="X92" s="58"/>
      <c r="Y92" s="29"/>
      <c r="Z92" s="29"/>
      <c r="AA92" s="29"/>
      <c r="AB92" s="29"/>
      <c r="AC92" s="153"/>
      <c r="AD92" s="156"/>
      <c r="AE92" s="156"/>
      <c r="AF92" s="156"/>
      <c r="AG92" s="156"/>
      <c r="AR92" s="3"/>
      <c r="AS92" s="3"/>
      <c r="AT92" s="3"/>
      <c r="AU92" s="29"/>
      <c r="BK92" s="58"/>
      <c r="BL92" s="58"/>
      <c r="BN92" s="65"/>
      <c r="BO92" s="128"/>
      <c r="BS92" s="65"/>
      <c r="BT92" s="58"/>
    </row>
    <row r="93" spans="3:72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9"/>
      <c r="R93" s="1"/>
      <c r="S93" s="1"/>
      <c r="T93" s="1"/>
      <c r="U93" s="1"/>
      <c r="V93" s="1"/>
      <c r="W93" s="1"/>
      <c r="X93" s="58"/>
      <c r="Y93" s="29"/>
      <c r="Z93" s="29"/>
      <c r="AA93" s="29"/>
      <c r="AB93" s="29"/>
      <c r="AC93" s="153"/>
      <c r="AD93" s="156"/>
      <c r="AE93" s="156"/>
      <c r="AF93" s="156"/>
      <c r="AG93" s="156"/>
      <c r="AR93" s="3"/>
      <c r="AS93" s="3"/>
      <c r="AT93" s="3"/>
      <c r="AU93" s="29"/>
      <c r="BK93" s="58"/>
      <c r="BL93" s="58"/>
      <c r="BN93" s="65"/>
      <c r="BO93" s="128"/>
      <c r="BS93" s="65"/>
      <c r="BT93" s="58"/>
    </row>
    <row r="94" spans="3:72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9"/>
      <c r="R94" s="1"/>
      <c r="S94" s="1"/>
      <c r="T94" s="1"/>
      <c r="U94" s="1"/>
      <c r="V94" s="1"/>
      <c r="W94" s="1"/>
      <c r="X94" s="58"/>
      <c r="Y94" s="29"/>
      <c r="Z94" s="29"/>
      <c r="AA94" s="29"/>
      <c r="AB94" s="29"/>
      <c r="AC94" s="153"/>
      <c r="AD94" s="156"/>
      <c r="AE94" s="156"/>
      <c r="AF94" s="156"/>
      <c r="AG94" s="156"/>
      <c r="AR94" s="3"/>
      <c r="AS94" s="3"/>
      <c r="AT94" s="3"/>
      <c r="AU94" s="29"/>
      <c r="BK94" s="58"/>
      <c r="BL94" s="58"/>
      <c r="BN94" s="65"/>
      <c r="BO94" s="128"/>
      <c r="BS94" s="65"/>
      <c r="BT94" s="58"/>
    </row>
    <row r="95" spans="3:72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9"/>
      <c r="R95" s="1"/>
      <c r="S95" s="1"/>
      <c r="T95" s="1"/>
      <c r="U95" s="1"/>
      <c r="V95" s="1"/>
      <c r="W95" s="1"/>
      <c r="X95" s="58"/>
      <c r="Y95" s="29"/>
      <c r="Z95" s="29"/>
      <c r="AA95" s="29"/>
      <c r="AB95" s="29"/>
      <c r="AC95" s="153"/>
      <c r="AD95" s="156"/>
      <c r="AE95" s="156"/>
      <c r="AF95" s="156"/>
      <c r="AG95" s="156"/>
      <c r="AR95" s="3"/>
      <c r="AS95" s="3"/>
      <c r="AT95" s="3"/>
      <c r="AU95" s="29"/>
      <c r="BK95" s="58"/>
      <c r="BL95" s="58"/>
      <c r="BN95" s="65"/>
      <c r="BO95" s="128"/>
      <c r="BS95" s="65"/>
      <c r="BT95" s="58"/>
    </row>
    <row r="96" spans="3:72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9"/>
      <c r="R96" s="1"/>
      <c r="S96" s="1"/>
      <c r="T96" s="1"/>
      <c r="U96" s="1"/>
      <c r="V96" s="1"/>
      <c r="W96" s="1"/>
      <c r="X96" s="58"/>
      <c r="Y96" s="29"/>
      <c r="Z96" s="29"/>
      <c r="AA96" s="29"/>
      <c r="AB96" s="29"/>
      <c r="AC96" s="153"/>
      <c r="AD96" s="156"/>
      <c r="AE96" s="156"/>
      <c r="AF96" s="156"/>
      <c r="AG96" s="156"/>
      <c r="AR96" s="3"/>
      <c r="AS96" s="3"/>
      <c r="AT96" s="3"/>
      <c r="AU96" s="29"/>
      <c r="BK96" s="58"/>
      <c r="BL96" s="58"/>
      <c r="BM96" s="29"/>
      <c r="BN96" s="65"/>
      <c r="BO96" s="128"/>
      <c r="BS96" s="65"/>
      <c r="BT96" s="58"/>
    </row>
    <row r="97" spans="3:72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9"/>
      <c r="R97" s="1"/>
      <c r="S97" s="1"/>
      <c r="T97" s="1"/>
      <c r="U97" s="1"/>
      <c r="V97" s="1"/>
      <c r="W97" s="1"/>
      <c r="X97" s="58"/>
      <c r="Y97" s="29"/>
      <c r="Z97" s="29"/>
      <c r="AA97" s="29"/>
      <c r="AB97" s="29"/>
      <c r="AC97" s="153"/>
      <c r="AD97" s="156"/>
      <c r="AE97" s="156"/>
      <c r="AF97" s="156"/>
      <c r="AG97" s="156"/>
      <c r="AR97" s="3"/>
      <c r="AS97" s="3"/>
      <c r="AT97" s="3"/>
      <c r="AU97" s="29"/>
      <c r="BK97" s="58"/>
      <c r="BL97" s="58"/>
      <c r="BM97" s="29"/>
      <c r="BN97" s="65"/>
      <c r="BO97" s="128"/>
      <c r="BS97" s="65"/>
      <c r="BT97" s="58"/>
    </row>
    <row r="98" spans="3:72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9"/>
      <c r="R98" s="1"/>
      <c r="S98" s="1"/>
      <c r="T98" s="1"/>
      <c r="U98" s="1"/>
      <c r="V98" s="1"/>
      <c r="W98" s="1"/>
      <c r="X98" s="58"/>
      <c r="Y98" s="29"/>
      <c r="Z98" s="29"/>
      <c r="AA98" s="29"/>
      <c r="AB98" s="29"/>
      <c r="AC98" s="153"/>
      <c r="AD98" s="156"/>
      <c r="AE98" s="156"/>
      <c r="AF98" s="156"/>
      <c r="AG98" s="156"/>
      <c r="AR98" s="3"/>
      <c r="AS98" s="3"/>
      <c r="AT98" s="3"/>
      <c r="AU98" s="29"/>
      <c r="BK98" s="58"/>
      <c r="BL98" s="58"/>
      <c r="BM98" s="29"/>
      <c r="BN98" s="65"/>
      <c r="BO98" s="128"/>
      <c r="BS98" s="65"/>
      <c r="BT98" s="58"/>
    </row>
    <row r="99" spans="3:72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9"/>
      <c r="R99" s="1"/>
      <c r="S99" s="1"/>
      <c r="T99" s="1"/>
      <c r="U99" s="1"/>
      <c r="V99" s="1"/>
      <c r="W99" s="1"/>
      <c r="X99" s="58"/>
      <c r="Y99" s="29"/>
      <c r="Z99" s="29"/>
      <c r="AA99" s="29"/>
      <c r="AB99" s="29"/>
      <c r="AC99" s="153"/>
      <c r="AD99" s="156"/>
      <c r="AE99" s="156"/>
      <c r="AF99" s="156"/>
      <c r="AG99" s="156"/>
      <c r="AR99" s="3"/>
      <c r="AS99" s="3"/>
      <c r="AT99" s="3"/>
      <c r="AU99" s="29"/>
      <c r="BK99" s="58"/>
      <c r="BL99" s="58"/>
      <c r="BM99" s="29"/>
      <c r="BN99" s="65"/>
      <c r="BO99" s="128"/>
      <c r="BS99" s="65"/>
      <c r="BT99" s="58"/>
    </row>
    <row r="100" spans="3:72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29"/>
      <c r="R100" s="1"/>
      <c r="S100" s="1"/>
      <c r="T100" s="1"/>
      <c r="U100" s="1"/>
      <c r="V100" s="1"/>
      <c r="W100" s="1"/>
      <c r="X100" s="58"/>
      <c r="Y100" s="29"/>
      <c r="Z100" s="29"/>
      <c r="AA100" s="29"/>
      <c r="AB100" s="29"/>
      <c r="AC100" s="153"/>
      <c r="AD100" s="156"/>
      <c r="AE100" s="156"/>
      <c r="AF100" s="156"/>
      <c r="AG100" s="156"/>
      <c r="AR100" s="3"/>
      <c r="AS100" s="3"/>
      <c r="AT100" s="3"/>
      <c r="AU100" s="29"/>
      <c r="BK100" s="58"/>
      <c r="BL100" s="58"/>
      <c r="BM100" s="29"/>
      <c r="BN100" s="65"/>
      <c r="BO100" s="128"/>
      <c r="BS100" s="65"/>
      <c r="BT100" s="58"/>
    </row>
    <row r="101" spans="3:72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29"/>
      <c r="R101" s="1"/>
      <c r="S101" s="1"/>
      <c r="T101" s="1"/>
      <c r="U101" s="1"/>
      <c r="V101" s="1"/>
      <c r="W101" s="1"/>
      <c r="X101" s="58"/>
      <c r="Y101" s="29"/>
      <c r="Z101" s="29"/>
      <c r="AA101" s="29"/>
      <c r="AB101" s="29"/>
      <c r="AC101" s="153"/>
      <c r="AD101" s="156"/>
      <c r="AE101" s="156"/>
      <c r="AF101" s="156"/>
      <c r="AG101" s="156"/>
      <c r="AR101" s="3"/>
      <c r="AS101" s="3"/>
      <c r="AT101" s="3"/>
      <c r="AU101" s="29"/>
      <c r="BK101" s="58"/>
      <c r="BL101" s="58"/>
      <c r="BM101" s="29"/>
      <c r="BN101" s="65"/>
      <c r="BO101" s="128"/>
      <c r="BS101" s="65"/>
      <c r="BT101" s="58"/>
    </row>
    <row r="102" spans="3:72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29"/>
      <c r="R102" s="1"/>
      <c r="S102" s="1"/>
      <c r="T102" s="1"/>
      <c r="U102" s="1"/>
      <c r="V102" s="1"/>
      <c r="W102" s="1"/>
      <c r="X102" s="58"/>
      <c r="Y102" s="29"/>
      <c r="Z102" s="29"/>
      <c r="AA102" s="29"/>
      <c r="AB102" s="29"/>
      <c r="AC102" s="153"/>
      <c r="AD102" s="156"/>
      <c r="AE102" s="156"/>
      <c r="AF102" s="156"/>
      <c r="AG102" s="156"/>
      <c r="AR102" s="3"/>
      <c r="AS102" s="3"/>
      <c r="AT102" s="3"/>
      <c r="AU102" s="29"/>
      <c r="BK102" s="58"/>
      <c r="BL102" s="58"/>
      <c r="BM102" s="29"/>
      <c r="BN102" s="65"/>
      <c r="BO102" s="128"/>
      <c r="BS102" s="65"/>
      <c r="BT102" s="58"/>
    </row>
    <row r="103" spans="3:72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29"/>
      <c r="R103" s="1"/>
      <c r="S103" s="1"/>
      <c r="T103" s="1"/>
      <c r="U103" s="1"/>
      <c r="V103" s="1"/>
      <c r="W103" s="1"/>
      <c r="X103" s="58"/>
      <c r="Y103" s="29"/>
      <c r="Z103" s="29"/>
      <c r="AA103" s="29"/>
      <c r="AB103" s="29"/>
      <c r="AC103" s="153"/>
      <c r="AD103" s="156"/>
      <c r="AE103" s="156"/>
      <c r="AF103" s="156"/>
      <c r="AG103" s="156"/>
      <c r="AR103" s="3"/>
      <c r="AS103" s="3"/>
      <c r="AT103" s="3"/>
      <c r="AU103" s="29"/>
      <c r="BK103" s="58"/>
      <c r="BL103" s="58"/>
      <c r="BM103" s="29"/>
      <c r="BN103" s="65"/>
      <c r="BO103" s="128"/>
      <c r="BS103" s="65"/>
      <c r="BT103" s="58"/>
    </row>
    <row r="104" spans="3:72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29"/>
      <c r="R104" s="1"/>
      <c r="S104" s="1"/>
      <c r="T104" s="1"/>
      <c r="U104" s="1"/>
      <c r="V104" s="1"/>
      <c r="W104" s="1"/>
      <c r="X104" s="58"/>
      <c r="Y104" s="29"/>
      <c r="Z104" s="29"/>
      <c r="AA104" s="29"/>
      <c r="AB104" s="29"/>
      <c r="AC104" s="153"/>
      <c r="AD104" s="156"/>
      <c r="AE104" s="156"/>
      <c r="AF104" s="156"/>
      <c r="AG104" s="156"/>
      <c r="AR104" s="3"/>
      <c r="AS104" s="3"/>
      <c r="AT104" s="3"/>
      <c r="AU104" s="29"/>
      <c r="BK104" s="58"/>
      <c r="BL104" s="58"/>
      <c r="BM104" s="29"/>
      <c r="BN104" s="65"/>
      <c r="BO104" s="128"/>
      <c r="BS104" s="65"/>
      <c r="BT104" s="58"/>
    </row>
    <row r="105" spans="3:72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29"/>
      <c r="R105" s="1"/>
      <c r="S105" s="1"/>
      <c r="T105" s="1"/>
      <c r="U105" s="1"/>
      <c r="V105" s="1"/>
      <c r="W105" s="1"/>
      <c r="X105" s="58"/>
      <c r="Y105" s="29"/>
      <c r="Z105" s="29"/>
      <c r="AA105" s="29"/>
      <c r="AB105" s="29"/>
      <c r="AC105" s="153"/>
      <c r="AD105" s="156"/>
      <c r="AE105" s="156"/>
      <c r="AF105" s="156"/>
      <c r="AG105" s="156"/>
      <c r="AR105" s="3"/>
      <c r="AS105" s="3"/>
      <c r="AT105" s="3"/>
      <c r="AU105" s="29"/>
      <c r="BK105" s="58"/>
      <c r="BL105" s="58"/>
      <c r="BM105" s="29"/>
      <c r="BN105" s="65"/>
      <c r="BO105" s="128"/>
      <c r="BS105" s="65"/>
      <c r="BT105" s="58"/>
    </row>
    <row r="106" spans="3:72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29"/>
      <c r="R106" s="1"/>
      <c r="S106" s="1"/>
      <c r="T106" s="1"/>
      <c r="U106" s="1"/>
      <c r="V106" s="1"/>
      <c r="W106" s="1"/>
      <c r="X106" s="58"/>
      <c r="Y106" s="29"/>
      <c r="Z106" s="29"/>
      <c r="AA106" s="29"/>
      <c r="AB106" s="29"/>
      <c r="AC106" s="153"/>
      <c r="AD106" s="156"/>
      <c r="AE106" s="156"/>
      <c r="AF106" s="156"/>
      <c r="AG106" s="156"/>
      <c r="AR106" s="3"/>
      <c r="AS106" s="3"/>
      <c r="AT106" s="3"/>
      <c r="AU106" s="29"/>
      <c r="BK106" s="58"/>
      <c r="BL106" s="58"/>
      <c r="BM106" s="29"/>
      <c r="BN106" s="65"/>
      <c r="BO106" s="128"/>
      <c r="BS106" s="65"/>
      <c r="BT106" s="58"/>
    </row>
    <row r="107" spans="3:72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29"/>
      <c r="R107" s="1"/>
      <c r="S107" s="1"/>
      <c r="T107" s="1"/>
      <c r="U107" s="1"/>
      <c r="V107" s="1"/>
      <c r="W107" s="1"/>
      <c r="X107" s="58"/>
      <c r="Y107" s="29"/>
      <c r="Z107" s="29"/>
      <c r="AA107" s="29"/>
      <c r="AB107" s="29"/>
      <c r="AC107" s="153"/>
      <c r="AD107" s="156"/>
      <c r="AE107" s="156"/>
      <c r="AF107" s="156"/>
      <c r="AG107" s="156"/>
      <c r="AR107" s="3"/>
      <c r="AS107" s="3"/>
      <c r="AT107" s="3"/>
      <c r="AU107" s="29"/>
      <c r="BK107" s="58"/>
      <c r="BL107" s="58"/>
      <c r="BM107" s="29"/>
      <c r="BN107" s="65"/>
      <c r="BO107" s="128"/>
      <c r="BS107" s="65"/>
      <c r="BT107" s="58"/>
    </row>
    <row r="108" spans="3:72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29"/>
      <c r="R108" s="1"/>
      <c r="S108" s="1"/>
      <c r="T108" s="1"/>
      <c r="U108" s="1"/>
      <c r="V108" s="1"/>
      <c r="W108" s="1"/>
      <c r="X108" s="58"/>
      <c r="Y108" s="29"/>
      <c r="Z108" s="29"/>
      <c r="AA108" s="29"/>
      <c r="AB108" s="29"/>
      <c r="AC108" s="153"/>
      <c r="AD108" s="156"/>
      <c r="AE108" s="156"/>
      <c r="AF108" s="156"/>
      <c r="AG108" s="156"/>
      <c r="AR108" s="3"/>
      <c r="AS108" s="3"/>
      <c r="AT108" s="3"/>
      <c r="AU108" s="29"/>
      <c r="BK108" s="58"/>
      <c r="BL108" s="58"/>
      <c r="BM108" s="29"/>
      <c r="BN108" s="65"/>
      <c r="BO108" s="128"/>
      <c r="BS108" s="65"/>
      <c r="BT108" s="58"/>
    </row>
    <row r="109" spans="3:72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29"/>
      <c r="R109" s="1"/>
      <c r="S109" s="1"/>
      <c r="T109" s="1"/>
      <c r="U109" s="1"/>
      <c r="V109" s="1"/>
      <c r="W109" s="1"/>
      <c r="X109" s="58"/>
      <c r="Y109" s="29"/>
      <c r="Z109" s="29"/>
      <c r="AA109" s="29"/>
      <c r="AB109" s="29"/>
      <c r="AC109" s="153"/>
      <c r="AD109" s="156"/>
      <c r="AE109" s="156"/>
      <c r="AF109" s="156"/>
      <c r="AG109" s="156"/>
      <c r="AR109" s="3"/>
      <c r="AS109" s="3"/>
      <c r="AT109" s="3"/>
      <c r="AU109" s="29"/>
      <c r="BK109" s="58"/>
      <c r="BL109" s="58"/>
      <c r="BM109" s="29"/>
      <c r="BN109" s="65"/>
      <c r="BO109" s="128"/>
      <c r="BS109" s="65"/>
      <c r="BT109" s="58"/>
    </row>
    <row r="110" spans="3:72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29"/>
      <c r="R110" s="1"/>
      <c r="S110" s="1"/>
      <c r="T110" s="1"/>
      <c r="U110" s="1"/>
      <c r="V110" s="1"/>
      <c r="W110" s="1"/>
      <c r="X110" s="58"/>
      <c r="Y110" s="29"/>
      <c r="Z110" s="29"/>
      <c r="AA110" s="29"/>
      <c r="AB110" s="29"/>
      <c r="AC110" s="153"/>
      <c r="AD110" s="156"/>
      <c r="AE110" s="156"/>
      <c r="AF110" s="156"/>
      <c r="AG110" s="156"/>
      <c r="AR110" s="3"/>
      <c r="AS110" s="3"/>
      <c r="AT110" s="3"/>
      <c r="AU110" s="29"/>
      <c r="BK110" s="58"/>
      <c r="BL110" s="58"/>
      <c r="BM110" s="29"/>
      <c r="BN110" s="65"/>
      <c r="BO110" s="128"/>
      <c r="BS110" s="65"/>
      <c r="BT110" s="58"/>
    </row>
    <row r="111" spans="3:72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29"/>
      <c r="R111" s="1"/>
      <c r="S111" s="1"/>
      <c r="T111" s="1"/>
      <c r="U111" s="1"/>
      <c r="V111" s="1"/>
      <c r="W111" s="1"/>
      <c r="X111" s="58"/>
      <c r="Y111" s="29"/>
      <c r="Z111" s="29"/>
      <c r="AA111" s="29"/>
      <c r="AB111" s="29"/>
      <c r="AC111" s="153"/>
      <c r="AD111" s="156"/>
      <c r="AE111" s="156"/>
      <c r="AF111" s="156"/>
      <c r="AG111" s="156"/>
      <c r="AR111" s="3"/>
      <c r="AS111" s="3"/>
      <c r="AT111" s="3"/>
      <c r="AU111" s="29"/>
      <c r="BK111" s="58"/>
      <c r="BL111" s="58"/>
      <c r="BM111" s="29"/>
      <c r="BN111" s="65"/>
      <c r="BO111" s="128"/>
      <c r="BS111" s="65"/>
      <c r="BT111" s="58"/>
    </row>
    <row r="112" spans="3:72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29"/>
      <c r="R112" s="1"/>
      <c r="S112" s="1"/>
      <c r="T112" s="1"/>
      <c r="U112" s="1"/>
      <c r="V112" s="1"/>
      <c r="W112" s="1"/>
      <c r="X112" s="58"/>
      <c r="Y112" s="29"/>
      <c r="Z112" s="29"/>
      <c r="AA112" s="29"/>
      <c r="AB112" s="29"/>
      <c r="AC112" s="153"/>
      <c r="AD112" s="156"/>
      <c r="AE112" s="156"/>
      <c r="AF112" s="156"/>
      <c r="AG112" s="156"/>
      <c r="AR112" s="3"/>
      <c r="AS112" s="3"/>
      <c r="AT112" s="3"/>
      <c r="AU112" s="29"/>
      <c r="BK112" s="58"/>
      <c r="BL112" s="58"/>
      <c r="BM112" s="29"/>
      <c r="BN112" s="65"/>
      <c r="BO112" s="128"/>
      <c r="BS112" s="65"/>
      <c r="BT112" s="58"/>
    </row>
    <row r="113" spans="3:72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29"/>
      <c r="R113" s="1"/>
      <c r="S113" s="1"/>
      <c r="T113" s="1"/>
      <c r="U113" s="1"/>
      <c r="V113" s="1"/>
      <c r="W113" s="1"/>
      <c r="X113" s="58"/>
      <c r="Y113" s="29"/>
      <c r="Z113" s="29"/>
      <c r="AA113" s="29"/>
      <c r="AB113" s="29"/>
      <c r="AC113" s="153"/>
      <c r="AD113" s="156"/>
      <c r="AE113" s="156"/>
      <c r="AF113" s="156"/>
      <c r="AG113" s="156"/>
      <c r="AR113" s="3"/>
      <c r="AS113" s="3"/>
      <c r="AT113" s="3"/>
      <c r="AU113" s="29"/>
      <c r="BK113" s="58"/>
      <c r="BL113" s="58"/>
      <c r="BM113" s="29"/>
      <c r="BN113" s="65"/>
      <c r="BO113" s="128"/>
      <c r="BS113" s="65"/>
      <c r="BT113" s="58"/>
    </row>
    <row r="114" spans="3:72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29"/>
      <c r="R114" s="1"/>
      <c r="S114" s="1"/>
      <c r="T114" s="1"/>
      <c r="U114" s="1"/>
      <c r="V114" s="1"/>
      <c r="W114" s="1"/>
      <c r="X114" s="58"/>
      <c r="Y114" s="29"/>
      <c r="Z114" s="29"/>
      <c r="AA114" s="29"/>
      <c r="AB114" s="29"/>
      <c r="AC114" s="153"/>
      <c r="AD114" s="156"/>
      <c r="AE114" s="156"/>
      <c r="AF114" s="156"/>
      <c r="AG114" s="156"/>
      <c r="AR114" s="3"/>
      <c r="AS114" s="3"/>
      <c r="AT114" s="3"/>
      <c r="AU114" s="29"/>
      <c r="BK114" s="58"/>
      <c r="BL114" s="58"/>
      <c r="BM114" s="29"/>
      <c r="BN114" s="65"/>
      <c r="BO114" s="128"/>
      <c r="BS114" s="65"/>
      <c r="BT114" s="58"/>
    </row>
    <row r="115" spans="3:72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29"/>
      <c r="R115" s="1"/>
      <c r="S115" s="1"/>
      <c r="T115" s="1"/>
      <c r="U115" s="1"/>
      <c r="V115" s="1"/>
      <c r="W115" s="1"/>
      <c r="X115" s="58"/>
      <c r="Y115" s="29"/>
      <c r="Z115" s="29"/>
      <c r="AA115" s="29"/>
      <c r="AB115" s="29"/>
      <c r="AC115" s="153"/>
      <c r="AD115" s="156"/>
      <c r="AE115" s="156"/>
      <c r="AF115" s="156"/>
      <c r="AG115" s="156"/>
      <c r="AR115" s="3"/>
      <c r="AS115" s="3"/>
      <c r="AT115" s="3"/>
      <c r="AU115" s="29"/>
      <c r="BK115" s="58"/>
      <c r="BL115" s="58"/>
      <c r="BM115" s="29"/>
      <c r="BN115" s="65"/>
      <c r="BO115" s="128"/>
      <c r="BS115" s="65"/>
      <c r="BT115" s="58"/>
    </row>
    <row r="116" spans="3:72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29"/>
      <c r="R116" s="1"/>
      <c r="S116" s="1"/>
      <c r="T116" s="1"/>
      <c r="U116" s="1"/>
      <c r="V116" s="1"/>
      <c r="W116" s="1"/>
      <c r="X116" s="58"/>
      <c r="Y116" s="29"/>
      <c r="Z116" s="29"/>
      <c r="AA116" s="29"/>
      <c r="AB116" s="29"/>
      <c r="AC116" s="153"/>
      <c r="AD116" s="156"/>
      <c r="AE116" s="156"/>
      <c r="AF116" s="156"/>
      <c r="AG116" s="156"/>
      <c r="AR116" s="3"/>
      <c r="AS116" s="3"/>
      <c r="AT116" s="3"/>
      <c r="AU116" s="29"/>
      <c r="BK116" s="58"/>
      <c r="BL116" s="58"/>
      <c r="BM116" s="29"/>
      <c r="BN116" s="65"/>
      <c r="BO116" s="128"/>
      <c r="BS116" s="65"/>
      <c r="BT116" s="58"/>
    </row>
    <row r="117" spans="3:72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29"/>
      <c r="R117" s="1"/>
      <c r="S117" s="1"/>
      <c r="T117" s="1"/>
      <c r="U117" s="1"/>
      <c r="V117" s="1"/>
      <c r="W117" s="1"/>
      <c r="X117" s="58"/>
      <c r="Y117" s="29"/>
      <c r="Z117" s="29"/>
      <c r="AA117" s="29"/>
      <c r="AB117" s="29"/>
      <c r="AC117" s="153"/>
      <c r="AD117" s="156"/>
      <c r="AE117" s="156"/>
      <c r="AF117" s="156"/>
      <c r="AG117" s="156"/>
      <c r="AR117" s="3"/>
      <c r="AS117" s="3"/>
      <c r="AT117" s="3"/>
      <c r="AU117" s="29"/>
      <c r="BK117" s="58"/>
      <c r="BL117" s="58"/>
      <c r="BM117" s="29"/>
      <c r="BN117" s="65"/>
      <c r="BO117" s="128"/>
      <c r="BS117" s="65"/>
      <c r="BT117" s="58"/>
    </row>
    <row r="118" spans="3:72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29"/>
      <c r="R118" s="1"/>
      <c r="S118" s="1"/>
      <c r="T118" s="1"/>
      <c r="U118" s="1"/>
      <c r="V118" s="1"/>
      <c r="W118" s="1"/>
      <c r="X118" s="58"/>
      <c r="Y118" s="29"/>
      <c r="Z118" s="29"/>
      <c r="AA118" s="29"/>
      <c r="AB118" s="29"/>
      <c r="AC118" s="153"/>
      <c r="AD118" s="156"/>
      <c r="AE118" s="156"/>
      <c r="AF118" s="156"/>
      <c r="AG118" s="156"/>
      <c r="AR118" s="3"/>
      <c r="AS118" s="3"/>
      <c r="AT118" s="3"/>
      <c r="AU118" s="29"/>
      <c r="BK118" s="58"/>
      <c r="BL118" s="58"/>
      <c r="BM118" s="29"/>
      <c r="BN118" s="65"/>
      <c r="BO118" s="128"/>
      <c r="BS118" s="65"/>
      <c r="BT118" s="58"/>
    </row>
    <row r="119" spans="3:72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29"/>
      <c r="R119" s="1"/>
      <c r="S119" s="1"/>
      <c r="T119" s="1"/>
      <c r="U119" s="1"/>
      <c r="V119" s="1"/>
      <c r="W119" s="1"/>
      <c r="X119" s="58"/>
      <c r="Y119" s="29"/>
      <c r="Z119" s="29"/>
      <c r="AA119" s="29"/>
      <c r="AB119" s="29"/>
      <c r="AC119" s="153"/>
      <c r="AD119" s="156"/>
      <c r="AE119" s="156"/>
      <c r="AF119" s="156"/>
      <c r="AG119" s="156"/>
      <c r="AR119" s="3"/>
      <c r="AS119" s="3"/>
      <c r="AT119" s="3"/>
      <c r="AU119" s="29"/>
      <c r="BK119" s="58"/>
      <c r="BL119" s="58"/>
      <c r="BM119" s="29"/>
      <c r="BN119" s="65"/>
      <c r="BO119" s="128"/>
      <c r="BS119" s="65"/>
      <c r="BT119" s="58"/>
    </row>
    <row r="120" spans="3:72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29"/>
      <c r="R120" s="1"/>
      <c r="S120" s="1"/>
      <c r="T120" s="1"/>
      <c r="U120" s="1"/>
      <c r="V120" s="1"/>
      <c r="W120" s="1"/>
      <c r="X120" s="58"/>
      <c r="Y120" s="29"/>
      <c r="Z120" s="29"/>
      <c r="AA120" s="29"/>
      <c r="AB120" s="29"/>
      <c r="AC120" s="153"/>
      <c r="AD120" s="156"/>
      <c r="AE120" s="156"/>
      <c r="AF120" s="156"/>
      <c r="AG120" s="156"/>
      <c r="AR120" s="3"/>
      <c r="AS120" s="3"/>
      <c r="AT120" s="3"/>
      <c r="AU120" s="29"/>
      <c r="BK120" s="58"/>
      <c r="BL120" s="58"/>
      <c r="BM120" s="29"/>
      <c r="BN120" s="65"/>
      <c r="BO120" s="128"/>
      <c r="BS120" s="65"/>
      <c r="BT120" s="58"/>
    </row>
    <row r="121" spans="3:72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29"/>
      <c r="R121" s="1"/>
      <c r="S121" s="1"/>
      <c r="T121" s="1"/>
      <c r="U121" s="1"/>
      <c r="V121" s="1"/>
      <c r="W121" s="1"/>
      <c r="X121" s="58"/>
      <c r="Y121" s="29"/>
      <c r="Z121" s="29"/>
      <c r="AA121" s="29"/>
      <c r="AB121" s="29"/>
      <c r="AC121" s="153"/>
      <c r="AD121" s="156"/>
      <c r="AE121" s="156"/>
      <c r="AF121" s="156"/>
      <c r="AG121" s="156"/>
      <c r="AR121" s="3"/>
      <c r="AS121" s="3"/>
      <c r="AT121" s="3"/>
      <c r="AU121" s="29"/>
      <c r="BK121" s="58"/>
      <c r="BL121" s="58"/>
      <c r="BM121" s="29"/>
      <c r="BN121" s="65"/>
      <c r="BO121" s="128"/>
      <c r="BS121" s="65"/>
      <c r="BT121" s="58"/>
    </row>
    <row r="122" spans="3:72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29"/>
      <c r="R122" s="1"/>
      <c r="S122" s="1"/>
      <c r="T122" s="1"/>
      <c r="U122" s="1"/>
      <c r="V122" s="1"/>
      <c r="W122" s="1"/>
      <c r="X122" s="58"/>
      <c r="Y122" s="29"/>
      <c r="Z122" s="29"/>
      <c r="AA122" s="29"/>
      <c r="AB122" s="29"/>
      <c r="AC122" s="153"/>
      <c r="AD122" s="156"/>
      <c r="AE122" s="156"/>
      <c r="AF122" s="156"/>
      <c r="AG122" s="156"/>
      <c r="AR122" s="3"/>
      <c r="AS122" s="3"/>
      <c r="AT122" s="3"/>
      <c r="AU122" s="29"/>
      <c r="BK122" s="58"/>
      <c r="BL122" s="58"/>
      <c r="BM122" s="29"/>
      <c r="BN122" s="65"/>
      <c r="BO122" s="128"/>
      <c r="BS122" s="65"/>
      <c r="BT122" s="58"/>
    </row>
    <row r="123" spans="3:72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29"/>
      <c r="R123" s="1"/>
      <c r="S123" s="1"/>
      <c r="T123" s="1"/>
      <c r="U123" s="1"/>
      <c r="V123" s="1"/>
      <c r="W123" s="1"/>
      <c r="X123" s="58"/>
      <c r="Y123" s="29"/>
      <c r="Z123" s="29"/>
      <c r="AA123" s="29"/>
      <c r="AB123" s="29"/>
      <c r="AC123" s="153"/>
      <c r="AD123" s="156"/>
      <c r="AE123" s="156"/>
      <c r="AF123" s="156"/>
      <c r="AG123" s="156"/>
      <c r="AR123" s="3"/>
      <c r="AS123" s="3"/>
      <c r="AT123" s="3"/>
      <c r="AU123" s="29"/>
      <c r="BK123" s="58"/>
      <c r="BL123" s="58"/>
      <c r="BM123" s="29"/>
      <c r="BN123" s="65"/>
      <c r="BO123" s="128"/>
      <c r="BS123" s="65"/>
      <c r="BT123" s="58"/>
    </row>
    <row r="124" spans="3:72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29"/>
      <c r="R124" s="1"/>
      <c r="S124" s="1"/>
      <c r="T124" s="1"/>
      <c r="U124" s="1"/>
      <c r="V124" s="1"/>
      <c r="W124" s="1"/>
      <c r="X124" s="58"/>
      <c r="Y124" s="29"/>
      <c r="Z124" s="29"/>
      <c r="AA124" s="29"/>
      <c r="AB124" s="29"/>
      <c r="AC124" s="153"/>
      <c r="AD124" s="156"/>
      <c r="AE124" s="156"/>
      <c r="AF124" s="156"/>
      <c r="AG124" s="156"/>
      <c r="AR124" s="3"/>
      <c r="AS124" s="3"/>
      <c r="AT124" s="3"/>
      <c r="AU124" s="29"/>
      <c r="BK124" s="58"/>
      <c r="BL124" s="58"/>
      <c r="BM124" s="29"/>
      <c r="BN124" s="65"/>
      <c r="BO124" s="128"/>
      <c r="BS124" s="65"/>
      <c r="BT124" s="58"/>
    </row>
    <row r="125" spans="3:72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29"/>
      <c r="R125" s="1"/>
      <c r="S125" s="1"/>
      <c r="T125" s="1"/>
      <c r="U125" s="1"/>
      <c r="V125" s="1"/>
      <c r="W125" s="1"/>
      <c r="X125" s="58"/>
      <c r="Y125" s="29"/>
      <c r="Z125" s="29"/>
      <c r="AA125" s="29"/>
      <c r="AB125" s="29"/>
      <c r="AC125" s="153"/>
      <c r="AD125" s="156"/>
      <c r="AE125" s="156"/>
      <c r="AF125" s="156"/>
      <c r="AG125" s="156"/>
      <c r="AR125" s="3"/>
      <c r="AS125" s="3"/>
      <c r="AT125" s="3"/>
      <c r="AU125" s="29"/>
      <c r="BK125" s="58"/>
      <c r="BL125" s="58"/>
      <c r="BM125" s="29"/>
      <c r="BN125" s="65"/>
      <c r="BO125" s="128"/>
      <c r="BS125" s="65"/>
      <c r="BT125" s="58"/>
    </row>
    <row r="126" spans="3:72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29"/>
      <c r="R126" s="1"/>
      <c r="S126" s="1"/>
      <c r="T126" s="1"/>
      <c r="U126" s="1"/>
      <c r="V126" s="1"/>
      <c r="W126" s="1"/>
      <c r="X126" s="58"/>
      <c r="Y126" s="29"/>
      <c r="Z126" s="29"/>
      <c r="AA126" s="29"/>
      <c r="AB126" s="29"/>
      <c r="AC126" s="153"/>
      <c r="AD126" s="156"/>
      <c r="AE126" s="156"/>
      <c r="AF126" s="156"/>
      <c r="AG126" s="156"/>
      <c r="AR126" s="3"/>
      <c r="AS126" s="3"/>
      <c r="AT126" s="3"/>
      <c r="AU126" s="29"/>
      <c r="BK126" s="58"/>
      <c r="BL126" s="58"/>
      <c r="BM126" s="29"/>
      <c r="BN126" s="65"/>
      <c r="BO126" s="128"/>
      <c r="BS126" s="65"/>
      <c r="BT126" s="58"/>
    </row>
    <row r="127" spans="3:72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29"/>
      <c r="R127" s="1"/>
      <c r="S127" s="1"/>
      <c r="T127" s="1"/>
      <c r="U127" s="1"/>
      <c r="V127" s="1"/>
      <c r="W127" s="1"/>
      <c r="X127" s="58"/>
      <c r="Y127" s="29"/>
      <c r="Z127" s="29"/>
      <c r="AA127" s="29"/>
      <c r="AB127" s="29"/>
      <c r="AC127" s="153"/>
      <c r="AD127" s="156"/>
      <c r="AE127" s="156"/>
      <c r="AF127" s="156"/>
      <c r="AG127" s="156"/>
      <c r="AR127" s="3"/>
      <c r="AS127" s="3"/>
      <c r="AT127" s="3"/>
      <c r="AU127" s="29"/>
      <c r="BK127" s="58"/>
      <c r="BL127" s="58"/>
      <c r="BM127" s="29"/>
      <c r="BN127" s="65"/>
      <c r="BO127" s="128"/>
      <c r="BS127" s="65"/>
      <c r="BT127" s="58"/>
    </row>
    <row r="128" spans="3:72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29"/>
      <c r="R128" s="1"/>
      <c r="S128" s="1"/>
      <c r="T128" s="1"/>
      <c r="U128" s="1"/>
      <c r="V128" s="1"/>
      <c r="W128" s="1"/>
      <c r="X128" s="58"/>
      <c r="Y128" s="29"/>
      <c r="Z128" s="29"/>
      <c r="AA128" s="29"/>
      <c r="AB128" s="29"/>
      <c r="AC128" s="153"/>
      <c r="AD128" s="156"/>
      <c r="AE128" s="156"/>
      <c r="AF128" s="156"/>
      <c r="AG128" s="156"/>
      <c r="AR128" s="3"/>
      <c r="AS128" s="3"/>
      <c r="AT128" s="3"/>
      <c r="AU128" s="29"/>
      <c r="BK128" s="58"/>
      <c r="BL128" s="58"/>
      <c r="BM128" s="29"/>
      <c r="BN128" s="65"/>
      <c r="BO128" s="128"/>
      <c r="BS128" s="65"/>
      <c r="BT128" s="58"/>
    </row>
    <row r="129" spans="3:72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29"/>
      <c r="R129" s="1"/>
      <c r="S129" s="1"/>
      <c r="T129" s="1"/>
      <c r="U129" s="1"/>
      <c r="V129" s="1"/>
      <c r="W129" s="1"/>
      <c r="X129" s="58"/>
      <c r="Y129" s="29"/>
      <c r="Z129" s="29"/>
      <c r="AA129" s="29"/>
      <c r="AB129" s="29"/>
      <c r="AC129" s="153"/>
      <c r="AD129" s="156"/>
      <c r="AE129" s="156"/>
      <c r="AF129" s="156"/>
      <c r="AG129" s="156"/>
      <c r="AR129" s="3"/>
      <c r="AS129" s="3"/>
      <c r="AT129" s="3"/>
      <c r="AU129" s="29"/>
      <c r="BK129" s="58"/>
      <c r="BL129" s="58"/>
      <c r="BM129" s="29"/>
      <c r="BN129" s="65"/>
      <c r="BO129" s="128"/>
      <c r="BS129" s="65"/>
      <c r="BT129" s="58"/>
    </row>
    <row r="130" spans="3:72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29"/>
      <c r="R130" s="1"/>
      <c r="S130" s="1"/>
      <c r="T130" s="1"/>
      <c r="U130" s="1"/>
      <c r="V130" s="1"/>
      <c r="W130" s="1"/>
      <c r="X130" s="58"/>
      <c r="Y130" s="29"/>
      <c r="Z130" s="29"/>
      <c r="AA130" s="29"/>
      <c r="AB130" s="29"/>
      <c r="AC130" s="153"/>
      <c r="AD130" s="156"/>
      <c r="AE130" s="156"/>
      <c r="AF130" s="156"/>
      <c r="AG130" s="156"/>
      <c r="AR130" s="3"/>
      <c r="AS130" s="3"/>
      <c r="AT130" s="3"/>
      <c r="AU130" s="29"/>
      <c r="BK130" s="58"/>
      <c r="BL130" s="58"/>
      <c r="BM130" s="29"/>
      <c r="BN130" s="65"/>
      <c r="BO130" s="128"/>
      <c r="BS130" s="65"/>
      <c r="BT130" s="58"/>
    </row>
    <row r="131" spans="3:72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29"/>
      <c r="R131" s="1"/>
      <c r="S131" s="1"/>
      <c r="T131" s="1"/>
      <c r="U131" s="1"/>
      <c r="V131" s="1"/>
      <c r="W131" s="1"/>
      <c r="X131" s="58"/>
      <c r="Y131" s="29"/>
      <c r="Z131" s="29"/>
      <c r="AA131" s="29"/>
      <c r="AB131" s="29"/>
      <c r="AC131" s="153"/>
      <c r="AD131" s="156"/>
      <c r="AE131" s="156"/>
      <c r="AF131" s="156"/>
      <c r="AG131" s="156"/>
      <c r="AR131" s="3"/>
      <c r="AS131" s="3"/>
      <c r="AT131" s="3"/>
      <c r="AU131" s="29"/>
      <c r="BK131" s="58"/>
      <c r="BL131" s="58"/>
      <c r="BM131" s="29"/>
      <c r="BN131" s="65"/>
      <c r="BO131" s="128"/>
      <c r="BS131" s="65"/>
      <c r="BT131" s="58"/>
    </row>
    <row r="132" spans="3:72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29"/>
      <c r="R132" s="1"/>
      <c r="S132" s="1"/>
      <c r="T132" s="1"/>
      <c r="U132" s="1"/>
      <c r="V132" s="1"/>
      <c r="W132" s="1"/>
      <c r="X132" s="58"/>
      <c r="Y132" s="29"/>
      <c r="Z132" s="29"/>
      <c r="AA132" s="29"/>
      <c r="AB132" s="29"/>
      <c r="AC132" s="153"/>
      <c r="AD132" s="156"/>
      <c r="AE132" s="156"/>
      <c r="AF132" s="156"/>
      <c r="AG132" s="156"/>
      <c r="AR132" s="3"/>
      <c r="AS132" s="3"/>
      <c r="AT132" s="3"/>
      <c r="AU132" s="29"/>
      <c r="BK132" s="58"/>
      <c r="BL132" s="58"/>
      <c r="BM132" s="29"/>
      <c r="BN132" s="65"/>
      <c r="BO132" s="128"/>
      <c r="BS132" s="65"/>
      <c r="BT132" s="58"/>
    </row>
    <row r="133" spans="3:72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29"/>
      <c r="R133" s="1"/>
      <c r="S133" s="1"/>
      <c r="T133" s="1"/>
      <c r="U133" s="1"/>
      <c r="V133" s="1"/>
      <c r="W133" s="1"/>
      <c r="X133" s="58"/>
      <c r="Y133" s="29"/>
      <c r="Z133" s="29"/>
      <c r="AA133" s="29"/>
      <c r="AB133" s="29"/>
      <c r="AC133" s="153"/>
      <c r="AD133" s="156"/>
      <c r="AE133" s="156"/>
      <c r="AF133" s="156"/>
      <c r="AG133" s="156"/>
      <c r="AR133" s="3"/>
      <c r="AS133" s="3"/>
      <c r="AT133" s="3"/>
      <c r="AU133" s="29"/>
      <c r="BK133" s="58"/>
      <c r="BL133" s="58"/>
      <c r="BM133" s="29"/>
      <c r="BN133" s="65"/>
      <c r="BO133" s="128"/>
      <c r="BS133" s="65"/>
      <c r="BT133" s="58"/>
    </row>
    <row r="134" spans="3:72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29"/>
      <c r="R134" s="1"/>
      <c r="S134" s="1"/>
      <c r="T134" s="1"/>
      <c r="U134" s="1"/>
      <c r="V134" s="1"/>
      <c r="W134" s="1"/>
      <c r="X134" s="58"/>
      <c r="Y134" s="29"/>
      <c r="Z134" s="29"/>
      <c r="AA134" s="29"/>
      <c r="AB134" s="29"/>
      <c r="AC134" s="153"/>
      <c r="AD134" s="156"/>
      <c r="AE134" s="156"/>
      <c r="AF134" s="156"/>
      <c r="AG134" s="156"/>
      <c r="AR134" s="3"/>
      <c r="AS134" s="3"/>
      <c r="AT134" s="3"/>
      <c r="AU134" s="29"/>
      <c r="BK134" s="58"/>
      <c r="BL134" s="58"/>
      <c r="BM134" s="29"/>
      <c r="BN134" s="65"/>
      <c r="BO134" s="128"/>
      <c r="BS134" s="65"/>
      <c r="BT134" s="58"/>
    </row>
    <row r="135" spans="3:72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29"/>
      <c r="R135" s="1"/>
      <c r="S135" s="1"/>
      <c r="T135" s="1"/>
      <c r="U135" s="1"/>
      <c r="V135" s="1"/>
      <c r="W135" s="1"/>
      <c r="X135" s="58"/>
      <c r="Y135" s="29"/>
      <c r="Z135" s="29"/>
      <c r="AA135" s="29"/>
      <c r="AB135" s="29"/>
      <c r="AC135" s="153"/>
      <c r="AD135" s="156"/>
      <c r="AE135" s="156"/>
      <c r="AF135" s="156"/>
      <c r="AG135" s="156"/>
      <c r="AR135" s="3"/>
      <c r="AS135" s="3"/>
      <c r="AT135" s="3"/>
      <c r="AU135" s="29"/>
      <c r="BK135" s="58"/>
      <c r="BL135" s="58"/>
      <c r="BM135" s="29"/>
      <c r="BN135" s="65"/>
      <c r="BO135" s="128"/>
      <c r="BS135" s="65"/>
      <c r="BT135" s="58"/>
    </row>
    <row r="136" spans="3:72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29"/>
      <c r="R136" s="1"/>
      <c r="S136" s="1"/>
      <c r="T136" s="1"/>
      <c r="U136" s="1"/>
      <c r="V136" s="1"/>
      <c r="W136" s="1"/>
      <c r="X136" s="58"/>
      <c r="Y136" s="29"/>
      <c r="Z136" s="29"/>
      <c r="AA136" s="29"/>
      <c r="AB136" s="29"/>
      <c r="AC136" s="153"/>
      <c r="AD136" s="156"/>
      <c r="AE136" s="156"/>
      <c r="AF136" s="156"/>
      <c r="AG136" s="156"/>
      <c r="AR136" s="3"/>
      <c r="AS136" s="3"/>
      <c r="AT136" s="3"/>
      <c r="AU136" s="29"/>
      <c r="BK136" s="58"/>
      <c r="BL136" s="58"/>
      <c r="BM136" s="29"/>
      <c r="BN136" s="65"/>
      <c r="BO136" s="128"/>
      <c r="BS136" s="65"/>
      <c r="BT136" s="58"/>
    </row>
    <row r="137" spans="3:72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29"/>
      <c r="R137" s="1"/>
      <c r="S137" s="1"/>
      <c r="T137" s="1"/>
      <c r="U137" s="1"/>
      <c r="V137" s="1"/>
      <c r="W137" s="1"/>
      <c r="X137" s="58"/>
      <c r="Y137" s="29"/>
      <c r="Z137" s="29"/>
      <c r="AA137" s="29"/>
      <c r="AB137" s="29"/>
      <c r="AC137" s="153"/>
      <c r="AD137" s="156"/>
      <c r="AE137" s="156"/>
      <c r="AF137" s="156"/>
      <c r="AG137" s="156"/>
      <c r="AR137" s="3"/>
      <c r="AS137" s="3"/>
      <c r="AT137" s="3"/>
      <c r="AU137" s="29"/>
      <c r="BK137" s="58"/>
      <c r="BL137" s="58"/>
      <c r="BM137" s="29"/>
      <c r="BN137" s="65"/>
      <c r="BO137" s="128"/>
      <c r="BS137" s="65"/>
      <c r="BT137" s="58"/>
    </row>
    <row r="138" spans="3:72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29"/>
      <c r="R138" s="1"/>
      <c r="S138" s="1"/>
      <c r="T138" s="1"/>
      <c r="U138" s="1"/>
      <c r="V138" s="1"/>
      <c r="W138" s="1"/>
      <c r="X138" s="58"/>
      <c r="Y138" s="29"/>
      <c r="Z138" s="29"/>
      <c r="AA138" s="29"/>
      <c r="AB138" s="29"/>
      <c r="AC138" s="153"/>
      <c r="AD138" s="156"/>
      <c r="AE138" s="156"/>
      <c r="AF138" s="156"/>
      <c r="AG138" s="156"/>
      <c r="AR138" s="3"/>
      <c r="AS138" s="3"/>
      <c r="AT138" s="3"/>
      <c r="AU138" s="29"/>
      <c r="BK138" s="58"/>
      <c r="BL138" s="58"/>
      <c r="BM138" s="29"/>
      <c r="BN138" s="65"/>
      <c r="BO138" s="128"/>
      <c r="BS138" s="65"/>
      <c r="BT138" s="58"/>
    </row>
    <row r="139" spans="3:72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29"/>
      <c r="R139" s="1"/>
      <c r="S139" s="1"/>
      <c r="T139" s="1"/>
      <c r="U139" s="1"/>
      <c r="V139" s="1"/>
      <c r="W139" s="1"/>
      <c r="X139" s="58"/>
      <c r="Y139" s="29"/>
      <c r="Z139" s="29"/>
      <c r="AA139" s="29"/>
      <c r="AB139" s="29"/>
      <c r="AC139" s="153"/>
      <c r="AD139" s="156"/>
      <c r="AE139" s="156"/>
      <c r="AF139" s="156"/>
      <c r="AG139" s="156"/>
      <c r="AR139" s="3"/>
      <c r="AS139" s="3"/>
      <c r="AT139" s="3"/>
      <c r="AU139" s="29"/>
      <c r="BK139" s="58"/>
      <c r="BL139" s="58"/>
      <c r="BM139" s="29"/>
      <c r="BN139" s="65"/>
      <c r="BO139" s="128"/>
      <c r="BS139" s="65"/>
      <c r="BT139" s="58"/>
    </row>
    <row r="140" spans="3:72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29"/>
      <c r="R140" s="1"/>
      <c r="S140" s="1"/>
      <c r="T140" s="1"/>
      <c r="U140" s="1"/>
      <c r="V140" s="1"/>
      <c r="W140" s="1"/>
      <c r="X140" s="58"/>
      <c r="Y140" s="29"/>
      <c r="Z140" s="29"/>
      <c r="AA140" s="29"/>
      <c r="AB140" s="29"/>
      <c r="AC140" s="153"/>
      <c r="AD140" s="156"/>
      <c r="AE140" s="156"/>
      <c r="AF140" s="156"/>
      <c r="AG140" s="156"/>
      <c r="AR140" s="3"/>
      <c r="AS140" s="3"/>
      <c r="AT140" s="3"/>
      <c r="AU140" s="29"/>
      <c r="BK140" s="58"/>
      <c r="BL140" s="58"/>
      <c r="BM140" s="29"/>
      <c r="BN140" s="65"/>
      <c r="BO140" s="128"/>
      <c r="BS140" s="65"/>
      <c r="BT140" s="58"/>
    </row>
    <row r="141" spans="3:72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29"/>
      <c r="R141" s="1"/>
      <c r="S141" s="1"/>
      <c r="T141" s="1"/>
      <c r="U141" s="1"/>
      <c r="V141" s="1"/>
      <c r="W141" s="1"/>
      <c r="X141" s="58"/>
      <c r="Y141" s="29"/>
      <c r="Z141" s="29"/>
      <c r="AA141" s="29"/>
      <c r="AB141" s="29"/>
      <c r="AC141" s="153"/>
      <c r="AD141" s="156"/>
      <c r="AE141" s="156"/>
      <c r="AF141" s="156"/>
      <c r="AG141" s="156"/>
      <c r="AR141" s="3"/>
      <c r="AS141" s="3"/>
      <c r="AT141" s="3"/>
      <c r="AU141" s="29"/>
      <c r="BK141" s="58"/>
      <c r="BL141" s="58"/>
      <c r="BM141" s="29"/>
      <c r="BN141" s="65"/>
      <c r="BO141" s="128"/>
      <c r="BS141" s="65"/>
      <c r="BT141" s="58"/>
    </row>
    <row r="142" spans="3:72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29"/>
      <c r="R142" s="1"/>
      <c r="S142" s="1"/>
      <c r="T142" s="1"/>
      <c r="U142" s="1"/>
      <c r="V142" s="1"/>
      <c r="W142" s="1"/>
      <c r="X142" s="58"/>
      <c r="Y142" s="29"/>
      <c r="Z142" s="29"/>
      <c r="AA142" s="29"/>
      <c r="AB142" s="29"/>
      <c r="AC142" s="153"/>
      <c r="AD142" s="156"/>
      <c r="AE142" s="156"/>
      <c r="AF142" s="156"/>
      <c r="AG142" s="156"/>
      <c r="AR142" s="3"/>
      <c r="AS142" s="3"/>
      <c r="AT142" s="3"/>
      <c r="AU142" s="29"/>
      <c r="BK142" s="58"/>
      <c r="BL142" s="58"/>
      <c r="BM142" s="29"/>
      <c r="BN142" s="65"/>
      <c r="BO142" s="128"/>
      <c r="BS142" s="65"/>
      <c r="BT142" s="58"/>
    </row>
    <row r="143" spans="3:72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29"/>
      <c r="R143" s="1"/>
      <c r="S143" s="1"/>
      <c r="T143" s="1"/>
      <c r="U143" s="1"/>
      <c r="V143" s="1"/>
      <c r="W143" s="1"/>
      <c r="X143" s="58"/>
      <c r="Y143" s="29"/>
      <c r="Z143" s="29"/>
      <c r="AA143" s="29"/>
      <c r="AB143" s="29"/>
      <c r="AC143" s="153"/>
      <c r="AD143" s="156"/>
      <c r="AE143" s="156"/>
      <c r="AF143" s="156"/>
      <c r="AG143" s="156"/>
      <c r="AR143" s="3"/>
      <c r="AS143" s="3"/>
      <c r="AT143" s="3"/>
      <c r="AU143" s="29"/>
      <c r="BK143" s="58"/>
      <c r="BL143" s="58"/>
      <c r="BM143" s="29"/>
      <c r="BN143" s="65"/>
      <c r="BO143" s="128"/>
      <c r="BS143" s="65"/>
      <c r="BT143" s="58"/>
    </row>
    <row r="144" spans="3:72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29"/>
      <c r="R144" s="1"/>
      <c r="S144" s="1"/>
      <c r="T144" s="1"/>
      <c r="U144" s="1"/>
      <c r="V144" s="1"/>
      <c r="W144" s="1"/>
      <c r="X144" s="58"/>
      <c r="Y144" s="29"/>
      <c r="Z144" s="29"/>
      <c r="AA144" s="29"/>
      <c r="AB144" s="29"/>
      <c r="AC144" s="153"/>
      <c r="AD144" s="156"/>
      <c r="AE144" s="156"/>
      <c r="AF144" s="156"/>
      <c r="AG144" s="156"/>
      <c r="AR144" s="3"/>
      <c r="AS144" s="3"/>
      <c r="AT144" s="3"/>
      <c r="AU144" s="29"/>
      <c r="BK144" s="58"/>
      <c r="BL144" s="58"/>
      <c r="BM144" s="29"/>
      <c r="BN144" s="65"/>
      <c r="BO144" s="128"/>
      <c r="BS144" s="65"/>
      <c r="BT144" s="58"/>
    </row>
    <row r="145" spans="3:72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29"/>
      <c r="R145" s="1"/>
      <c r="S145" s="1"/>
      <c r="T145" s="1"/>
      <c r="U145" s="1"/>
      <c r="V145" s="1"/>
      <c r="W145" s="1"/>
      <c r="X145" s="58"/>
      <c r="Y145" s="29"/>
      <c r="Z145" s="29"/>
      <c r="AA145" s="29"/>
      <c r="AB145" s="29"/>
      <c r="AC145" s="153"/>
      <c r="AD145" s="156"/>
      <c r="AE145" s="156"/>
      <c r="AF145" s="156"/>
      <c r="AG145" s="156"/>
      <c r="AR145" s="3"/>
      <c r="AS145" s="3"/>
      <c r="AT145" s="3"/>
      <c r="AU145" s="29"/>
      <c r="BK145" s="58"/>
      <c r="BL145" s="58"/>
      <c r="BM145" s="29"/>
      <c r="BN145" s="65"/>
      <c r="BO145" s="128"/>
      <c r="BS145" s="65"/>
      <c r="BT145" s="58"/>
    </row>
    <row r="146" spans="3:72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29"/>
      <c r="R146" s="1"/>
      <c r="S146" s="1"/>
      <c r="T146" s="1"/>
      <c r="U146" s="1"/>
      <c r="V146" s="1"/>
      <c r="W146" s="1"/>
      <c r="X146" s="58"/>
      <c r="Y146" s="29"/>
      <c r="Z146" s="29"/>
      <c r="AA146" s="29"/>
      <c r="AB146" s="29"/>
      <c r="AC146" s="153"/>
      <c r="AD146" s="156"/>
      <c r="AE146" s="156"/>
      <c r="AF146" s="156"/>
      <c r="AG146" s="156"/>
      <c r="AR146" s="3"/>
      <c r="AS146" s="3"/>
      <c r="AT146" s="3"/>
      <c r="AU146" s="29"/>
      <c r="BK146" s="58"/>
      <c r="BL146" s="58"/>
      <c r="BM146" s="29"/>
      <c r="BN146" s="65"/>
      <c r="BO146" s="128"/>
      <c r="BS146" s="65"/>
      <c r="BT146" s="58"/>
    </row>
    <row r="147" spans="3:72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29"/>
      <c r="R147" s="1"/>
      <c r="S147" s="1"/>
      <c r="T147" s="1"/>
      <c r="U147" s="1"/>
      <c r="V147" s="1"/>
      <c r="W147" s="1"/>
      <c r="X147" s="58"/>
      <c r="Y147" s="29"/>
      <c r="Z147" s="29"/>
      <c r="AA147" s="29"/>
      <c r="AB147" s="29"/>
      <c r="AC147" s="153"/>
      <c r="AD147" s="156"/>
      <c r="AE147" s="156"/>
      <c r="AF147" s="156"/>
      <c r="AG147" s="156"/>
      <c r="AR147" s="3"/>
      <c r="AS147" s="3"/>
      <c r="AT147" s="3"/>
      <c r="AU147" s="29"/>
      <c r="BK147" s="58"/>
      <c r="BL147" s="58"/>
      <c r="BM147" s="29"/>
      <c r="BN147" s="65"/>
      <c r="BO147" s="128"/>
      <c r="BS147" s="65"/>
      <c r="BT147" s="58"/>
    </row>
    <row r="148" spans="3:72">
      <c r="Y148" s="45"/>
      <c r="Z148" s="45"/>
      <c r="AR148" s="3"/>
      <c r="AS148" s="3"/>
      <c r="AT148" s="3"/>
      <c r="AU148" s="29"/>
      <c r="BK148" s="58"/>
      <c r="BL148" s="58"/>
      <c r="BM148" s="29"/>
      <c r="BN148" s="65"/>
      <c r="BO148" s="128"/>
      <c r="BS148" s="65"/>
      <c r="BT148" s="58"/>
    </row>
    <row r="149" spans="3:72">
      <c r="AR149" s="3"/>
      <c r="AS149" s="3"/>
      <c r="AT149" s="3"/>
      <c r="AU149" s="29"/>
      <c r="BK149" s="58"/>
      <c r="BL149" s="58"/>
      <c r="BM149" s="29"/>
      <c r="BN149" s="65"/>
      <c r="BO149" s="128"/>
      <c r="BS149" s="65"/>
      <c r="BT149" s="58"/>
    </row>
    <row r="150" spans="3:72">
      <c r="AR150" s="3"/>
      <c r="AS150" s="3"/>
      <c r="AT150" s="3"/>
      <c r="AU150" s="29"/>
      <c r="BK150" s="58"/>
      <c r="BL150" s="58"/>
      <c r="BM150" s="29"/>
      <c r="BN150" s="65"/>
      <c r="BO150" s="128"/>
      <c r="BS150" s="65"/>
      <c r="BT150" s="58"/>
    </row>
    <row r="151" spans="3:72">
      <c r="AR151" s="3"/>
      <c r="AS151" s="3"/>
      <c r="AT151" s="3"/>
      <c r="AU151" s="29"/>
      <c r="BK151" s="58"/>
      <c r="BL151" s="58"/>
      <c r="BM151" s="29"/>
      <c r="BN151" s="65"/>
      <c r="BO151" s="128"/>
      <c r="BS151" s="65"/>
      <c r="BT151" s="58"/>
    </row>
    <row r="152" spans="3:72">
      <c r="AR152" s="3"/>
      <c r="AS152" s="3"/>
      <c r="AT152" s="3"/>
      <c r="AU152" s="29"/>
      <c r="BK152" s="58"/>
      <c r="BL152" s="58"/>
      <c r="BM152" s="29"/>
      <c r="BN152" s="65"/>
      <c r="BO152" s="128"/>
      <c r="BS152" s="65"/>
      <c r="BT152" s="58"/>
    </row>
    <row r="153" spans="3:72">
      <c r="AR153" s="3"/>
      <c r="AS153" s="3"/>
      <c r="AT153" s="3"/>
      <c r="AU153" s="29"/>
      <c r="BK153" s="58"/>
      <c r="BL153" s="58"/>
      <c r="BM153" s="29"/>
      <c r="BN153" s="65"/>
      <c r="BO153" s="128"/>
      <c r="BS153" s="65"/>
      <c r="BT153" s="58"/>
    </row>
    <row r="154" spans="3:72">
      <c r="AR154" s="3"/>
      <c r="AS154" s="3"/>
      <c r="AT154" s="3"/>
      <c r="AU154" s="29"/>
      <c r="BK154" s="58"/>
      <c r="BL154" s="58"/>
      <c r="BM154" s="29"/>
      <c r="BN154" s="65"/>
      <c r="BO154" s="128"/>
      <c r="BS154" s="65"/>
      <c r="BT154" s="58"/>
    </row>
    <row r="155" spans="3:72">
      <c r="AR155" s="3"/>
      <c r="AS155" s="3"/>
      <c r="AT155" s="3"/>
      <c r="AU155" s="29"/>
      <c r="BK155" s="58"/>
      <c r="BL155" s="58"/>
      <c r="BM155" s="29"/>
      <c r="BN155" s="65"/>
      <c r="BO155" s="128"/>
      <c r="BS155" s="65"/>
      <c r="BT155" s="58"/>
    </row>
    <row r="156" spans="3:72">
      <c r="AR156" s="3"/>
      <c r="AS156" s="3"/>
      <c r="AT156" s="3"/>
      <c r="AU156" s="29"/>
      <c r="BK156" s="58"/>
      <c r="BL156" s="58"/>
      <c r="BM156" s="29"/>
      <c r="BN156" s="65"/>
      <c r="BO156" s="128"/>
      <c r="BS156" s="65"/>
      <c r="BT156" s="58"/>
    </row>
    <row r="157" spans="3:72">
      <c r="AR157" s="3"/>
      <c r="AS157" s="3"/>
      <c r="AT157" s="3"/>
      <c r="AU157" s="29"/>
      <c r="BK157" s="58"/>
      <c r="BL157" s="58"/>
      <c r="BM157" s="29"/>
      <c r="BN157" s="65"/>
      <c r="BO157" s="128"/>
      <c r="BS157" s="65"/>
      <c r="BT157" s="58"/>
    </row>
    <row r="158" spans="3:72">
      <c r="AR158" s="3"/>
      <c r="AS158" s="3"/>
      <c r="AT158" s="3"/>
      <c r="AU158" s="29"/>
      <c r="BK158" s="58"/>
      <c r="BL158" s="58"/>
      <c r="BM158" s="29"/>
      <c r="BN158" s="65"/>
      <c r="BO158" s="128"/>
      <c r="BS158" s="65"/>
      <c r="BT158" s="58"/>
    </row>
    <row r="159" spans="3:72">
      <c r="AR159" s="3"/>
      <c r="AS159" s="3"/>
      <c r="AT159" s="3"/>
      <c r="AU159" s="29"/>
      <c r="BK159" s="58"/>
      <c r="BL159" s="58"/>
      <c r="BM159" s="29"/>
      <c r="BN159" s="65"/>
      <c r="BO159" s="128"/>
      <c r="BS159" s="65"/>
      <c r="BT159" s="58"/>
    </row>
    <row r="160" spans="3:72">
      <c r="AR160" s="3"/>
      <c r="AS160" s="3"/>
      <c r="AT160" s="3"/>
      <c r="AU160" s="29"/>
      <c r="BK160" s="58"/>
      <c r="BL160" s="58"/>
      <c r="BM160" s="29"/>
      <c r="BN160" s="65"/>
      <c r="BO160" s="128"/>
      <c r="BS160" s="65"/>
      <c r="BT160" s="58"/>
    </row>
    <row r="161" spans="44:72">
      <c r="AR161" s="3"/>
      <c r="AS161" s="3"/>
      <c r="AT161" s="3"/>
      <c r="AU161" s="29"/>
      <c r="BK161" s="58"/>
      <c r="BL161" s="58"/>
      <c r="BM161" s="29"/>
      <c r="BN161" s="65"/>
      <c r="BO161" s="128"/>
      <c r="BS161" s="65"/>
      <c r="BT161" s="58"/>
    </row>
    <row r="162" spans="44:72">
      <c r="AR162" s="3"/>
      <c r="AS162" s="3"/>
      <c r="AT162" s="3"/>
      <c r="AU162" s="29"/>
      <c r="BK162" s="58"/>
      <c r="BL162" s="58"/>
      <c r="BM162" s="29"/>
      <c r="BN162" s="65"/>
      <c r="BO162" s="128"/>
      <c r="BS162" s="65"/>
      <c r="BT162" s="58"/>
    </row>
    <row r="163" spans="44:72">
      <c r="AR163" s="3"/>
      <c r="AS163" s="3"/>
      <c r="AT163" s="3"/>
      <c r="AU163" s="29"/>
      <c r="BK163" s="58"/>
      <c r="BL163" s="58"/>
      <c r="BM163" s="29"/>
      <c r="BN163" s="65"/>
      <c r="BO163" s="128"/>
      <c r="BS163" s="65"/>
      <c r="BT163" s="58"/>
    </row>
    <row r="164" spans="44:72">
      <c r="AR164" s="3"/>
      <c r="AS164" s="3"/>
      <c r="AT164" s="3"/>
      <c r="AU164" s="29"/>
      <c r="BK164" s="58"/>
      <c r="BL164" s="58"/>
      <c r="BM164" s="29"/>
      <c r="BN164" s="65"/>
      <c r="BO164" s="128"/>
      <c r="BS164" s="65"/>
      <c r="BT164" s="58"/>
    </row>
    <row r="165" spans="44:72">
      <c r="AR165" s="3"/>
      <c r="AS165" s="3"/>
      <c r="AT165" s="3"/>
      <c r="AU165" s="29"/>
      <c r="BK165" s="58"/>
      <c r="BL165" s="58"/>
      <c r="BM165" s="29"/>
      <c r="BN165" s="65"/>
      <c r="BO165" s="128"/>
      <c r="BS165" s="65"/>
      <c r="BT165" s="58"/>
    </row>
    <row r="166" spans="44:72">
      <c r="AR166" s="3"/>
      <c r="AS166" s="3"/>
      <c r="AT166" s="3"/>
      <c r="AU166" s="29"/>
      <c r="BK166" s="58"/>
      <c r="BL166" s="58"/>
      <c r="BM166" s="29"/>
      <c r="BN166" s="65"/>
      <c r="BO166" s="128"/>
      <c r="BS166" s="65"/>
      <c r="BT166" s="58"/>
    </row>
    <row r="167" spans="44:72">
      <c r="AR167" s="3"/>
      <c r="AS167" s="3"/>
      <c r="AT167" s="3"/>
      <c r="AU167" s="29"/>
      <c r="BK167" s="58"/>
      <c r="BL167" s="58"/>
      <c r="BM167" s="29"/>
      <c r="BN167" s="65"/>
      <c r="BO167" s="128"/>
      <c r="BS167" s="65"/>
      <c r="BT167" s="58"/>
    </row>
    <row r="168" spans="44:72">
      <c r="AR168" s="3"/>
      <c r="AS168" s="3"/>
      <c r="AT168" s="3"/>
      <c r="AU168" s="29"/>
      <c r="BK168" s="58"/>
      <c r="BL168" s="58"/>
      <c r="BM168" s="29"/>
      <c r="BN168" s="65"/>
      <c r="BO168" s="128"/>
      <c r="BS168" s="65"/>
      <c r="BT168" s="58"/>
    </row>
    <row r="169" spans="44:72">
      <c r="AR169" s="3"/>
      <c r="AS169" s="3"/>
      <c r="AT169" s="3"/>
      <c r="AU169" s="29"/>
      <c r="BK169" s="58"/>
      <c r="BL169" s="58"/>
      <c r="BM169" s="29"/>
      <c r="BN169" s="65"/>
      <c r="BO169" s="128"/>
      <c r="BS169" s="65"/>
      <c r="BT169" s="58"/>
    </row>
    <row r="170" spans="44:72">
      <c r="AR170" s="3"/>
      <c r="AS170" s="3"/>
      <c r="AT170" s="3"/>
      <c r="AU170" s="29"/>
      <c r="BK170" s="58"/>
      <c r="BL170" s="58"/>
      <c r="BM170" s="29"/>
      <c r="BN170" s="65"/>
      <c r="BO170" s="128"/>
      <c r="BS170" s="65"/>
      <c r="BT170" s="58"/>
    </row>
    <row r="171" spans="44:72">
      <c r="AR171" s="3"/>
      <c r="AS171" s="3"/>
      <c r="AT171" s="3"/>
      <c r="AU171" s="29"/>
      <c r="BK171" s="58"/>
      <c r="BL171" s="58"/>
      <c r="BM171" s="29"/>
      <c r="BN171" s="65"/>
      <c r="BO171" s="128"/>
      <c r="BS171" s="65"/>
      <c r="BT171" s="58"/>
    </row>
    <row r="172" spans="44:72">
      <c r="AR172" s="3"/>
      <c r="AS172" s="3"/>
      <c r="AT172" s="3"/>
      <c r="AU172" s="29"/>
      <c r="BK172" s="58"/>
      <c r="BL172" s="58"/>
      <c r="BM172" s="29"/>
      <c r="BN172" s="65"/>
      <c r="BO172" s="128"/>
      <c r="BS172" s="65"/>
      <c r="BT172" s="58"/>
    </row>
    <row r="173" spans="44:72">
      <c r="AR173" s="3"/>
      <c r="AS173" s="3"/>
      <c r="AT173" s="3"/>
      <c r="AU173" s="29"/>
      <c r="BK173" s="58"/>
      <c r="BL173" s="58"/>
      <c r="BM173" s="29"/>
      <c r="BN173" s="65"/>
      <c r="BO173" s="128"/>
      <c r="BS173" s="65"/>
      <c r="BT173" s="58"/>
    </row>
    <row r="174" spans="44:72">
      <c r="AR174" s="3"/>
      <c r="AS174" s="3"/>
      <c r="AT174" s="3"/>
      <c r="AU174" s="29"/>
      <c r="BK174" s="58"/>
      <c r="BL174" s="58"/>
      <c r="BM174" s="29"/>
      <c r="BN174" s="65"/>
      <c r="BO174" s="128"/>
      <c r="BS174" s="65"/>
      <c r="BT174" s="58"/>
    </row>
    <row r="175" spans="44:72">
      <c r="AR175" s="3"/>
      <c r="AS175" s="3"/>
      <c r="AT175" s="3"/>
      <c r="AU175" s="29"/>
      <c r="BK175" s="58"/>
      <c r="BL175" s="58"/>
      <c r="BM175" s="29"/>
      <c r="BN175" s="65"/>
      <c r="BO175" s="128"/>
      <c r="BS175" s="65"/>
      <c r="BT175" s="58"/>
    </row>
    <row r="176" spans="44:72">
      <c r="AR176" s="3"/>
      <c r="AS176" s="3"/>
      <c r="AT176" s="3"/>
      <c r="AU176" s="29"/>
      <c r="BK176" s="58"/>
      <c r="BL176" s="58"/>
      <c r="BM176" s="29"/>
      <c r="BN176" s="65"/>
      <c r="BO176" s="128"/>
      <c r="BS176" s="65"/>
      <c r="BT176" s="58"/>
    </row>
    <row r="177" spans="44:72">
      <c r="AR177" s="3"/>
      <c r="AS177" s="3"/>
      <c r="AT177" s="3"/>
      <c r="AU177" s="29"/>
      <c r="BK177" s="58"/>
      <c r="BL177" s="58"/>
      <c r="BM177" s="29"/>
      <c r="BN177" s="65"/>
      <c r="BO177" s="128"/>
      <c r="BS177" s="65"/>
      <c r="BT177" s="58"/>
    </row>
    <row r="178" spans="44:72">
      <c r="AR178" s="3"/>
      <c r="AS178" s="3"/>
      <c r="AT178" s="3"/>
      <c r="AU178" s="29"/>
      <c r="BK178" s="58"/>
      <c r="BL178" s="58"/>
      <c r="BM178" s="29"/>
      <c r="BN178" s="65"/>
      <c r="BO178" s="128"/>
      <c r="BS178" s="65"/>
      <c r="BT178" s="58"/>
    </row>
    <row r="179" spans="44:72">
      <c r="AR179" s="3"/>
      <c r="AS179" s="3"/>
      <c r="AT179" s="3"/>
      <c r="AU179" s="29"/>
      <c r="BK179" s="58"/>
      <c r="BL179" s="58"/>
      <c r="BM179" s="29"/>
      <c r="BN179" s="65"/>
      <c r="BO179" s="128"/>
      <c r="BS179" s="65"/>
      <c r="BT179" s="58"/>
    </row>
    <row r="180" spans="44:72">
      <c r="AR180" s="3"/>
      <c r="AS180" s="3"/>
      <c r="AT180" s="3"/>
      <c r="AU180" s="29"/>
      <c r="BK180" s="58"/>
      <c r="BL180" s="58"/>
      <c r="BM180" s="29"/>
      <c r="BN180" s="65"/>
      <c r="BO180" s="128"/>
      <c r="BS180" s="65"/>
      <c r="BT180" s="58"/>
    </row>
    <row r="181" spans="44:72">
      <c r="AR181" s="3"/>
      <c r="AS181" s="3"/>
      <c r="AT181" s="3"/>
      <c r="AU181" s="29"/>
      <c r="BK181" s="58"/>
      <c r="BL181" s="58"/>
      <c r="BM181" s="29"/>
      <c r="BN181" s="65"/>
      <c r="BO181" s="128"/>
      <c r="BS181" s="65"/>
      <c r="BT181" s="58"/>
    </row>
    <row r="182" spans="44:72">
      <c r="AR182" s="3"/>
      <c r="AS182" s="3"/>
      <c r="AT182" s="3"/>
      <c r="AU182" s="29"/>
      <c r="BK182" s="58"/>
      <c r="BL182" s="58"/>
      <c r="BM182" s="29"/>
      <c r="BN182" s="65"/>
      <c r="BO182" s="128"/>
      <c r="BS182" s="65"/>
      <c r="BT182" s="58"/>
    </row>
    <row r="183" spans="44:72">
      <c r="AR183" s="3"/>
      <c r="AS183" s="3"/>
      <c r="AT183" s="3"/>
      <c r="AU183" s="29"/>
      <c r="BK183" s="58"/>
      <c r="BL183" s="58"/>
      <c r="BM183" s="29"/>
      <c r="BN183" s="65"/>
      <c r="BO183" s="128"/>
      <c r="BS183" s="65"/>
      <c r="BT183" s="58"/>
    </row>
    <row r="184" spans="44:72">
      <c r="AR184" s="3"/>
      <c r="AS184" s="3"/>
      <c r="AT184" s="3"/>
      <c r="AU184" s="29"/>
      <c r="BK184" s="58"/>
      <c r="BL184" s="58"/>
      <c r="BM184" s="29"/>
      <c r="BN184" s="65"/>
      <c r="BO184" s="128"/>
      <c r="BS184" s="65"/>
      <c r="BT184" s="58"/>
    </row>
    <row r="185" spans="44:72">
      <c r="AR185" s="3"/>
      <c r="AS185" s="3"/>
      <c r="AT185" s="3"/>
      <c r="AU185" s="29"/>
      <c r="BK185" s="58"/>
      <c r="BL185" s="58"/>
      <c r="BM185" s="29"/>
      <c r="BN185" s="65"/>
      <c r="BO185" s="128"/>
      <c r="BS185" s="65"/>
      <c r="BT185" s="58"/>
    </row>
    <row r="186" spans="44:72">
      <c r="AR186" s="3"/>
      <c r="AS186" s="3"/>
      <c r="AT186" s="3"/>
      <c r="AU186" s="29"/>
      <c r="BK186" s="58"/>
      <c r="BL186" s="58"/>
      <c r="BM186" s="29"/>
      <c r="BN186" s="65"/>
      <c r="BO186" s="128"/>
      <c r="BS186" s="65"/>
      <c r="BT186" s="58"/>
    </row>
    <row r="187" spans="44:72">
      <c r="AR187" s="3"/>
      <c r="AS187" s="3"/>
      <c r="AT187" s="3"/>
      <c r="AU187" s="29"/>
      <c r="BK187" s="58"/>
      <c r="BL187" s="58"/>
      <c r="BM187" s="29"/>
      <c r="BN187" s="65"/>
      <c r="BO187" s="128"/>
      <c r="BS187" s="65"/>
      <c r="BT187" s="58"/>
    </row>
    <row r="188" spans="44:72">
      <c r="AR188" s="3"/>
      <c r="AS188" s="3"/>
      <c r="AT188" s="3"/>
      <c r="AU188" s="29"/>
      <c r="BK188" s="58"/>
      <c r="BL188" s="58"/>
      <c r="BM188" s="29"/>
      <c r="BN188" s="65"/>
      <c r="BO188" s="128"/>
      <c r="BS188" s="65"/>
      <c r="BT188" s="58"/>
    </row>
    <row r="189" spans="44:72">
      <c r="AR189" s="3"/>
      <c r="AS189" s="3"/>
      <c r="AT189" s="3"/>
      <c r="AU189" s="29"/>
      <c r="BK189" s="58"/>
      <c r="BL189" s="58"/>
      <c r="BM189" s="29"/>
      <c r="BN189" s="65"/>
      <c r="BO189" s="128"/>
      <c r="BS189" s="65"/>
      <c r="BT189" s="58"/>
    </row>
    <row r="190" spans="44:72">
      <c r="AR190" s="3"/>
      <c r="AS190" s="3"/>
      <c r="AT190" s="3"/>
      <c r="AU190" s="29"/>
      <c r="BK190" s="58"/>
      <c r="BL190" s="58"/>
      <c r="BM190" s="29"/>
      <c r="BN190" s="65"/>
      <c r="BO190" s="128"/>
      <c r="BS190" s="65"/>
      <c r="BT190" s="58"/>
    </row>
    <row r="191" spans="44:72">
      <c r="AR191" s="3"/>
      <c r="AS191" s="3"/>
      <c r="AT191" s="3"/>
      <c r="AU191" s="29"/>
      <c r="BK191" s="58"/>
      <c r="BL191" s="58"/>
      <c r="BM191" s="29"/>
      <c r="BN191" s="65"/>
      <c r="BO191" s="128"/>
      <c r="BS191" s="65"/>
      <c r="BT191" s="58"/>
    </row>
    <row r="192" spans="44:72">
      <c r="AR192" s="3"/>
      <c r="AS192" s="3"/>
      <c r="AT192" s="3"/>
      <c r="AU192" s="29"/>
      <c r="BK192" s="58"/>
      <c r="BL192" s="58"/>
      <c r="BM192" s="29"/>
      <c r="BN192" s="65"/>
      <c r="BO192" s="128"/>
      <c r="BS192" s="65"/>
      <c r="BT192" s="58"/>
    </row>
    <row r="193" spans="44:72">
      <c r="AR193" s="3"/>
      <c r="AS193" s="3"/>
      <c r="AT193" s="3"/>
      <c r="AU193" s="29"/>
      <c r="BK193" s="58"/>
      <c r="BL193" s="58"/>
      <c r="BM193" s="29"/>
      <c r="BN193" s="65"/>
      <c r="BO193" s="128"/>
      <c r="BS193" s="65"/>
      <c r="BT193" s="58"/>
    </row>
    <row r="194" spans="44:72">
      <c r="AR194" s="3"/>
      <c r="AS194" s="3"/>
      <c r="AT194" s="3"/>
      <c r="AU194" s="29"/>
      <c r="BK194" s="58"/>
      <c r="BL194" s="58"/>
      <c r="BM194" s="29"/>
      <c r="BN194" s="65"/>
      <c r="BO194" s="128"/>
      <c r="BS194" s="65"/>
      <c r="BT194" s="58"/>
    </row>
    <row r="195" spans="44:72">
      <c r="AR195" s="3"/>
      <c r="AS195" s="3"/>
      <c r="AT195" s="3"/>
      <c r="AU195" s="29"/>
      <c r="BK195" s="58"/>
      <c r="BL195" s="58"/>
      <c r="BM195" s="29"/>
      <c r="BN195" s="65"/>
      <c r="BO195" s="128"/>
      <c r="BS195" s="65"/>
      <c r="BT195" s="58"/>
    </row>
    <row r="196" spans="44:72">
      <c r="AR196" s="3"/>
      <c r="AS196" s="3"/>
      <c r="AT196" s="3"/>
      <c r="AU196" s="29"/>
      <c r="BK196" s="58"/>
      <c r="BL196" s="58"/>
      <c r="BM196" s="29"/>
      <c r="BN196" s="65"/>
      <c r="BO196" s="128"/>
      <c r="BS196" s="65"/>
      <c r="BT196" s="58"/>
    </row>
    <row r="197" spans="44:72">
      <c r="AR197" s="3"/>
      <c r="AS197" s="3"/>
      <c r="AT197" s="3"/>
      <c r="AU197" s="29"/>
      <c r="BK197" s="58"/>
      <c r="BL197" s="58"/>
      <c r="BM197" s="29"/>
      <c r="BN197" s="65"/>
      <c r="BO197" s="128"/>
      <c r="BS197" s="65"/>
      <c r="BT197" s="58"/>
    </row>
    <row r="198" spans="44:72">
      <c r="AR198" s="3"/>
      <c r="AS198" s="3"/>
      <c r="AT198" s="3"/>
      <c r="AU198" s="29"/>
      <c r="BK198" s="58"/>
      <c r="BL198" s="58"/>
      <c r="BM198" s="29"/>
      <c r="BN198" s="65"/>
      <c r="BO198" s="128"/>
      <c r="BS198" s="65"/>
      <c r="BT198" s="58"/>
    </row>
    <row r="199" spans="44:72">
      <c r="AR199" s="3"/>
      <c r="AS199" s="3"/>
      <c r="AT199" s="3"/>
      <c r="AU199" s="29"/>
      <c r="BK199" s="58"/>
      <c r="BL199" s="58"/>
      <c r="BM199" s="29"/>
      <c r="BN199" s="65"/>
      <c r="BO199" s="128"/>
      <c r="BS199" s="65"/>
      <c r="BT199" s="58"/>
    </row>
    <row r="200" spans="44:72">
      <c r="AR200" s="3"/>
      <c r="AS200" s="3"/>
      <c r="AT200" s="3"/>
      <c r="AU200" s="29"/>
      <c r="BK200" s="58"/>
      <c r="BL200" s="58"/>
      <c r="BM200" s="29"/>
      <c r="BN200" s="65"/>
      <c r="BO200" s="128"/>
      <c r="BS200" s="65"/>
      <c r="BT200" s="58"/>
    </row>
    <row r="201" spans="44:72">
      <c r="AR201" s="3"/>
      <c r="AS201" s="3"/>
      <c r="AT201" s="3"/>
      <c r="AU201" s="29"/>
      <c r="BK201" s="58"/>
      <c r="BL201" s="58"/>
      <c r="BM201" s="29"/>
      <c r="BN201" s="65"/>
      <c r="BO201" s="128"/>
      <c r="BS201" s="65"/>
      <c r="BT201" s="58"/>
    </row>
    <row r="202" spans="44:72">
      <c r="AR202" s="3"/>
      <c r="AS202" s="3"/>
      <c r="AT202" s="3"/>
      <c r="AU202" s="29"/>
      <c r="BK202" s="58"/>
      <c r="BL202" s="58"/>
      <c r="BM202" s="29"/>
      <c r="BN202" s="65"/>
      <c r="BO202" s="128"/>
      <c r="BS202" s="65"/>
      <c r="BT202" s="58"/>
    </row>
    <row r="203" spans="44:72">
      <c r="AR203" s="3"/>
      <c r="AS203" s="3"/>
      <c r="AT203" s="3"/>
      <c r="AU203" s="29"/>
      <c r="BK203" s="58"/>
      <c r="BL203" s="58"/>
      <c r="BM203" s="29"/>
      <c r="BN203" s="65"/>
      <c r="BO203" s="128"/>
      <c r="BS203" s="65"/>
      <c r="BT203" s="58"/>
    </row>
    <row r="204" spans="44:72">
      <c r="AR204" s="3"/>
      <c r="AS204" s="3"/>
      <c r="AT204" s="3"/>
      <c r="AU204" s="29"/>
      <c r="BK204" s="58"/>
      <c r="BL204" s="58"/>
      <c r="BM204" s="29"/>
      <c r="BN204" s="65"/>
      <c r="BO204" s="128"/>
      <c r="BS204" s="65"/>
      <c r="BT204" s="58"/>
    </row>
    <row r="205" spans="44:72">
      <c r="AR205" s="3"/>
      <c r="AS205" s="3"/>
      <c r="AT205" s="3"/>
      <c r="AU205" s="29"/>
      <c r="BK205" s="58"/>
      <c r="BL205" s="58"/>
      <c r="BM205" s="29"/>
      <c r="BN205" s="65"/>
      <c r="BO205" s="128"/>
      <c r="BS205" s="65"/>
      <c r="BT205" s="58"/>
    </row>
    <row r="206" spans="44:72">
      <c r="AR206" s="3"/>
      <c r="AS206" s="3"/>
      <c r="AT206" s="3"/>
      <c r="AU206" s="29"/>
      <c r="BK206" s="58"/>
      <c r="BL206" s="58"/>
      <c r="BM206" s="29"/>
      <c r="BN206" s="65"/>
      <c r="BO206" s="128"/>
      <c r="BS206" s="65"/>
      <c r="BT206" s="58"/>
    </row>
    <row r="207" spans="44:72">
      <c r="AR207" s="245"/>
      <c r="AS207" s="245"/>
      <c r="AT207" s="245"/>
      <c r="AU207" s="45"/>
      <c r="BK207" s="202"/>
      <c r="BL207" s="202"/>
      <c r="BN207" s="149"/>
      <c r="BO207" s="150"/>
      <c r="BS207" s="149"/>
      <c r="BT207" s="202"/>
    </row>
  </sheetData>
  <mergeCells count="12">
    <mergeCell ref="AG63:AM65"/>
    <mergeCell ref="AW65:BG66"/>
    <mergeCell ref="AW68:BG68"/>
    <mergeCell ref="AW72:BG72"/>
    <mergeCell ref="AW69:BG69"/>
    <mergeCell ref="AW71:BG71"/>
    <mergeCell ref="AW70:BG70"/>
    <mergeCell ref="AG66:AM66"/>
    <mergeCell ref="AG67:AM67"/>
    <mergeCell ref="AG68:AM68"/>
    <mergeCell ref="AG69:AM69"/>
    <mergeCell ref="AG70:AM70"/>
  </mergeCells>
  <phoneticPr fontId="3" type="noConversion"/>
  <pageMargins left="0.17" right="0.17" top="0.2" bottom="0.5" header="0.2" footer="0.5"/>
  <pageSetup scale="6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71"/>
  <sheetViews>
    <sheetView tabSelected="1" zoomScale="75" zoomScaleNormal="75" workbookViewId="0">
      <pane xSplit="3" topLeftCell="N1" activePane="topRight" state="frozen"/>
      <selection pane="topRight" sqref="A1:AK61"/>
    </sheetView>
  </sheetViews>
  <sheetFormatPr defaultRowHeight="15"/>
  <cols>
    <col min="3" max="3" width="8.6640625" customWidth="1"/>
    <col min="4" max="4" width="6.5546875" customWidth="1"/>
    <col min="5" max="7" width="5.21875" customWidth="1"/>
    <col min="8" max="8" width="5.5546875" customWidth="1"/>
    <col min="9" max="11" width="5.21875" customWidth="1"/>
    <col min="12" max="12" width="5.6640625" customWidth="1"/>
    <col min="13" max="15" width="5.21875" customWidth="1"/>
    <col min="16" max="17" width="5.5546875" customWidth="1"/>
    <col min="18" max="18" width="5.21875" customWidth="1"/>
    <col min="19" max="19" width="7.44140625" customWidth="1"/>
    <col min="20" max="20" width="7.33203125" customWidth="1"/>
    <col min="21" max="21" width="6.109375" customWidth="1"/>
    <col min="22" max="36" width="5.5546875" customWidth="1"/>
    <col min="37" max="37" width="7.109375" customWidth="1"/>
    <col min="38" max="38" width="4.88671875" customWidth="1"/>
    <col min="39" max="39" width="11.6640625" customWidth="1"/>
  </cols>
  <sheetData>
    <row r="1" spans="1:56" ht="30.75" thickBot="1">
      <c r="A1" s="1"/>
      <c r="B1" s="1"/>
      <c r="C1" s="330" t="s">
        <v>160</v>
      </c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  <c r="V1" s="331"/>
      <c r="W1" s="331"/>
      <c r="X1" s="331"/>
      <c r="Y1" s="331"/>
      <c r="Z1" s="331"/>
      <c r="AA1" s="331"/>
      <c r="AB1" s="331"/>
      <c r="AC1" s="331"/>
      <c r="AD1" s="331"/>
      <c r="AE1" s="331"/>
      <c r="AF1" s="331"/>
      <c r="AG1" s="331"/>
      <c r="AH1" s="331"/>
      <c r="AJ1" s="331"/>
      <c r="AK1" s="331"/>
      <c r="AL1" s="331"/>
      <c r="AM1" s="331"/>
      <c r="AN1" s="279"/>
      <c r="AO1" s="331"/>
      <c r="AP1" s="331"/>
      <c r="AQ1" s="331"/>
      <c r="AR1" s="331"/>
      <c r="AS1" s="29"/>
      <c r="AT1" s="58"/>
      <c r="AU1" s="58"/>
      <c r="AV1" s="58"/>
      <c r="AW1" s="58"/>
      <c r="AX1" s="29"/>
      <c r="AY1" s="29"/>
      <c r="AZ1" s="29"/>
      <c r="BA1" s="29"/>
      <c r="BB1" s="29"/>
      <c r="BC1" s="29"/>
      <c r="BD1" s="29"/>
    </row>
    <row r="2" spans="1:56" ht="45.75" thickBot="1">
      <c r="A2" s="11" t="s">
        <v>15</v>
      </c>
      <c r="B2" s="18" t="s">
        <v>1</v>
      </c>
      <c r="C2" s="19" t="s">
        <v>4</v>
      </c>
      <c r="D2" s="122" t="s">
        <v>289</v>
      </c>
      <c r="E2" s="95" t="s">
        <v>290</v>
      </c>
      <c r="F2" s="122" t="s">
        <v>294</v>
      </c>
      <c r="G2" s="122" t="s">
        <v>302</v>
      </c>
      <c r="H2" s="122" t="s">
        <v>310</v>
      </c>
      <c r="I2" s="122" t="s">
        <v>316</v>
      </c>
      <c r="J2" s="122" t="s">
        <v>322</v>
      </c>
      <c r="K2" s="122" t="s">
        <v>328</v>
      </c>
      <c r="L2" s="122" t="s">
        <v>334</v>
      </c>
      <c r="M2" s="122" t="s">
        <v>345</v>
      </c>
      <c r="N2" s="122" t="s">
        <v>352</v>
      </c>
      <c r="O2" s="122" t="s">
        <v>353</v>
      </c>
      <c r="P2" s="122" t="s">
        <v>359</v>
      </c>
      <c r="Q2" s="122" t="s">
        <v>368</v>
      </c>
      <c r="R2" s="122" t="s">
        <v>376</v>
      </c>
      <c r="S2" s="290" t="s">
        <v>377</v>
      </c>
      <c r="T2" s="97" t="s">
        <v>226</v>
      </c>
      <c r="U2" s="297"/>
      <c r="V2" s="87" t="s">
        <v>282</v>
      </c>
      <c r="W2" s="87" t="s">
        <v>293</v>
      </c>
      <c r="X2" s="87" t="s">
        <v>298</v>
      </c>
      <c r="Y2" s="342" t="s">
        <v>305</v>
      </c>
      <c r="Z2" s="342" t="s">
        <v>313</v>
      </c>
      <c r="AA2" s="342" t="s">
        <v>319</v>
      </c>
      <c r="AB2" s="342" t="s">
        <v>325</v>
      </c>
      <c r="AC2" s="342" t="s">
        <v>331</v>
      </c>
      <c r="AD2" s="342" t="s">
        <v>337</v>
      </c>
      <c r="AE2" s="342" t="s">
        <v>340</v>
      </c>
      <c r="AF2" s="342" t="s">
        <v>347</v>
      </c>
      <c r="AG2" s="342" t="s">
        <v>355</v>
      </c>
      <c r="AH2" s="342" t="s">
        <v>362</v>
      </c>
      <c r="AI2" s="342" t="s">
        <v>365</v>
      </c>
      <c r="AJ2" s="342" t="s">
        <v>371</v>
      </c>
      <c r="AK2" s="97" t="s">
        <v>382</v>
      </c>
      <c r="AL2" s="186"/>
      <c r="AM2" s="186" t="s">
        <v>16</v>
      </c>
    </row>
    <row r="3" spans="1:56" ht="15.75">
      <c r="A3" s="12" t="s">
        <v>5</v>
      </c>
      <c r="B3" s="7" t="s">
        <v>6</v>
      </c>
      <c r="C3" s="89">
        <v>15.4</v>
      </c>
      <c r="D3" s="114">
        <f>'Weekly stage data'!R14</f>
        <v>16.36</v>
      </c>
      <c r="E3" s="92">
        <f>'Weekly stage data'!S14</f>
        <v>16.5</v>
      </c>
      <c r="F3" s="114">
        <f>'Weekly stage data'!T14</f>
        <v>16.68</v>
      </c>
      <c r="G3" s="114">
        <f>'Weekly stage data'!U14</f>
        <v>16.670000000000002</v>
      </c>
      <c r="H3" s="114">
        <f>'Weekly stage data'!V14</f>
        <v>16.47</v>
      </c>
      <c r="I3" s="114">
        <f>'Weekly stage data'!W14</f>
        <v>16.329999999999998</v>
      </c>
      <c r="J3" s="114">
        <f>'Weekly stage data'!X14</f>
        <v>16.25</v>
      </c>
      <c r="K3" s="114">
        <f>'Weekly stage data'!Y14</f>
        <v>16.22</v>
      </c>
      <c r="L3" s="114">
        <f>'Weekly stage data'!Z14</f>
        <v>16.329999999999998</v>
      </c>
      <c r="M3" s="114">
        <f>'Weekly stage data'!AA14</f>
        <v>16.48</v>
      </c>
      <c r="N3" s="114">
        <f>'Weekly stage data'!AB14</f>
        <v>16.559999999999999</v>
      </c>
      <c r="O3" s="114">
        <f>'Weekly stage data'!AC14</f>
        <v>16.84</v>
      </c>
      <c r="P3" s="114">
        <f>'Weekly stage data'!AD14</f>
        <v>16.850000000000001</v>
      </c>
      <c r="Q3" s="114">
        <f>'Weekly stage data'!AE14</f>
        <v>16.84</v>
      </c>
      <c r="R3" s="114">
        <f>'Weekly stage data'!AF14</f>
        <v>16.84</v>
      </c>
      <c r="S3" s="282">
        <f>'Weekly stage data'!AG14</f>
        <v>16.73</v>
      </c>
      <c r="T3" s="98">
        <f>S23</f>
        <v>-0.10999999999999943</v>
      </c>
      <c r="U3" s="284"/>
      <c r="V3" s="91"/>
      <c r="W3" s="92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06"/>
      <c r="AL3" s="188"/>
      <c r="AM3" s="188">
        <v>263180080205001</v>
      </c>
    </row>
    <row r="4" spans="1:56" ht="15.75">
      <c r="A4" s="13" t="s">
        <v>12</v>
      </c>
      <c r="B4" s="8" t="s">
        <v>8</v>
      </c>
      <c r="C4" s="8">
        <v>14.7</v>
      </c>
      <c r="D4" s="182">
        <f>'Weekly stage data'!R12</f>
        <v>16.2</v>
      </c>
      <c r="E4" s="46">
        <f>'Weekly stage data'!S12</f>
        <v>16.25</v>
      </c>
      <c r="F4" s="182">
        <f>'Weekly stage data'!T12</f>
        <v>16.38</v>
      </c>
      <c r="G4" s="182">
        <f>'Weekly stage data'!U12</f>
        <v>16.39</v>
      </c>
      <c r="H4" s="182">
        <f>'Weekly stage data'!V12</f>
        <v>16.260000000000002</v>
      </c>
      <c r="I4" s="182">
        <f>'Weekly stage data'!W12</f>
        <v>16.18</v>
      </c>
      <c r="J4" s="182">
        <f>'Weekly stage data'!X12</f>
        <v>16.14</v>
      </c>
      <c r="K4" s="182">
        <v>16.14</v>
      </c>
      <c r="L4" s="182">
        <f>'Weekly stage data'!Z12</f>
        <v>16.16</v>
      </c>
      <c r="M4" s="182">
        <f>'Weekly stage data'!AA12</f>
        <v>16.3</v>
      </c>
      <c r="N4" s="182">
        <f>'Weekly stage data'!AB12</f>
        <v>16.64</v>
      </c>
      <c r="O4" s="182">
        <f>'Weekly stage data'!AC12</f>
        <v>16.86</v>
      </c>
      <c r="P4" s="182">
        <f>'Weekly stage data'!AD12</f>
        <v>16.89</v>
      </c>
      <c r="Q4" s="182">
        <f>'Weekly stage data'!AE12</f>
        <v>16.86</v>
      </c>
      <c r="R4" s="182">
        <f>'Weekly stage data'!AF12</f>
        <v>16.8</v>
      </c>
      <c r="S4" s="244">
        <f>'Weekly stage data'!AG12</f>
        <v>16.72</v>
      </c>
      <c r="T4" s="98">
        <f t="shared" ref="T4:T5" si="0">S24</f>
        <v>-8.0000000000001847E-2</v>
      </c>
      <c r="U4" s="284"/>
      <c r="V4" s="21">
        <f t="shared" ref="V4:X4" si="1">AVERAGE(D3:D5)</f>
        <v>16.276666666666667</v>
      </c>
      <c r="W4" s="26">
        <f t="shared" si="1"/>
        <v>16.363333333333333</v>
      </c>
      <c r="X4" s="321">
        <f t="shared" si="1"/>
        <v>16.453333333333333</v>
      </c>
      <c r="Y4" s="321">
        <f t="shared" ref="Y4:AK4" si="2">AVERAGE(G3:G5)</f>
        <v>16.440000000000001</v>
      </c>
      <c r="Z4" s="321">
        <f t="shared" si="2"/>
        <v>16.266666666666669</v>
      </c>
      <c r="AA4" s="321">
        <f t="shared" si="2"/>
        <v>16.18</v>
      </c>
      <c r="AB4" s="321">
        <f t="shared" si="2"/>
        <v>16.133333333333336</v>
      </c>
      <c r="AC4" s="321">
        <f t="shared" si="2"/>
        <v>16.176666666666666</v>
      </c>
      <c r="AD4" s="321">
        <f t="shared" si="2"/>
        <v>16.263333333333332</v>
      </c>
      <c r="AE4" s="321">
        <f t="shared" si="2"/>
        <v>16.396666666666665</v>
      </c>
      <c r="AF4" s="321">
        <f t="shared" si="2"/>
        <v>16.623333333333335</v>
      </c>
      <c r="AG4" s="321">
        <f t="shared" si="2"/>
        <v>16.873333333333335</v>
      </c>
      <c r="AH4" s="321">
        <f t="shared" si="2"/>
        <v>16.88</v>
      </c>
      <c r="AI4" s="321">
        <f t="shared" si="2"/>
        <v>16.866666666666667</v>
      </c>
      <c r="AJ4" s="321">
        <f t="shared" si="2"/>
        <v>16.823333333333334</v>
      </c>
      <c r="AK4" s="107">
        <f t="shared" si="2"/>
        <v>16.73</v>
      </c>
      <c r="AL4" s="189"/>
      <c r="AM4" s="189">
        <v>262750080175001</v>
      </c>
    </row>
    <row r="5" spans="1:56" ht="15.75">
      <c r="A5" s="13"/>
      <c r="B5" s="9" t="s">
        <v>7</v>
      </c>
      <c r="C5" s="9"/>
      <c r="D5" s="182">
        <f>'Weekly stage data'!R13</f>
        <v>16.27</v>
      </c>
      <c r="E5" s="46">
        <f>'Weekly stage data'!S13</f>
        <v>16.34</v>
      </c>
      <c r="F5" s="182">
        <f>'Weekly stage data'!T13</f>
        <v>16.3</v>
      </c>
      <c r="G5" s="182">
        <f>'Weekly stage data'!U13</f>
        <v>16.260000000000002</v>
      </c>
      <c r="H5" s="182">
        <f>'Weekly stage data'!V13</f>
        <v>16.07</v>
      </c>
      <c r="I5" s="182">
        <f>'Weekly stage data'!W13</f>
        <v>16.03</v>
      </c>
      <c r="J5" s="182">
        <f>'Weekly stage data'!X13</f>
        <v>16.010000000000002</v>
      </c>
      <c r="K5" s="182">
        <f>'Weekly stage data'!Y13</f>
        <v>16.170000000000002</v>
      </c>
      <c r="L5" s="182">
        <f>'Weekly stage data'!Z13</f>
        <v>16.3</v>
      </c>
      <c r="M5" s="182">
        <f>'Weekly stage data'!AA13</f>
        <v>16.41</v>
      </c>
      <c r="N5" s="182">
        <f>'Weekly stage data'!AB13</f>
        <v>16.670000000000002</v>
      </c>
      <c r="O5" s="182">
        <f>'Weekly stage data'!AC13</f>
        <v>16.920000000000002</v>
      </c>
      <c r="P5" s="182">
        <f>'Weekly stage data'!AD13</f>
        <v>16.899999999999999</v>
      </c>
      <c r="Q5" s="182">
        <f>'Weekly stage data'!AE13</f>
        <v>16.899999999999999</v>
      </c>
      <c r="R5" s="182">
        <f>'Weekly stage data'!AF13</f>
        <v>16.829999999999998</v>
      </c>
      <c r="S5" s="244">
        <f>'Weekly stage data'!AG13</f>
        <v>16.739999999999998</v>
      </c>
      <c r="T5" s="98">
        <f t="shared" si="0"/>
        <v>-8.9999999999999858E-2</v>
      </c>
      <c r="U5" s="284"/>
      <c r="V5" s="21"/>
      <c r="W5" s="26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107"/>
      <c r="AL5" s="189"/>
      <c r="AM5" s="189">
        <v>263050080145001</v>
      </c>
    </row>
    <row r="6" spans="1:56" ht="15.75">
      <c r="A6" s="13"/>
      <c r="B6" s="9"/>
      <c r="C6" s="9"/>
      <c r="D6" s="181"/>
      <c r="E6" s="26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257"/>
      <c r="T6" s="107"/>
      <c r="U6" s="285"/>
      <c r="V6" s="21"/>
      <c r="W6" s="26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107"/>
      <c r="AL6" s="189"/>
      <c r="AM6" s="189"/>
    </row>
    <row r="7" spans="1:56" ht="15.75">
      <c r="A7" s="13" t="s">
        <v>9</v>
      </c>
      <c r="B7" s="8" t="s">
        <v>10</v>
      </c>
      <c r="C7" s="8">
        <v>11.1</v>
      </c>
      <c r="D7" s="182">
        <f>'Weekly stage data'!R11</f>
        <v>12.89</v>
      </c>
      <c r="E7" s="46">
        <f>'Weekly stage data'!S11</f>
        <v>13.19</v>
      </c>
      <c r="F7" s="182">
        <f>'Weekly stage data'!T11</f>
        <v>13.19</v>
      </c>
      <c r="G7" s="182">
        <f>'Weekly stage data'!U11</f>
        <v>12.85</v>
      </c>
      <c r="H7" s="182">
        <f>'Weekly stage data'!V11</f>
        <v>12.62</v>
      </c>
      <c r="I7" s="182">
        <f>'Weekly stage data'!W11</f>
        <v>12.59</v>
      </c>
      <c r="J7" s="182">
        <f>'Weekly stage data'!X11</f>
        <v>12.5</v>
      </c>
      <c r="K7" s="182">
        <f>'Weekly stage data'!Y11</f>
        <v>12.75</v>
      </c>
      <c r="L7" s="182">
        <f>'Weekly stage data'!Z11</f>
        <v>12.97</v>
      </c>
      <c r="M7" s="182">
        <f>'Weekly stage data'!AA11</f>
        <v>13.23</v>
      </c>
      <c r="N7" s="182">
        <f>'Weekly stage data'!AB11</f>
        <v>13.51</v>
      </c>
      <c r="O7" s="182">
        <f>'Weekly stage data'!AC11</f>
        <v>13.35</v>
      </c>
      <c r="P7" s="182">
        <f>'Weekly stage data'!AD11</f>
        <v>13.14</v>
      </c>
      <c r="Q7" s="182">
        <f>'Weekly stage data'!AE11</f>
        <v>13.35</v>
      </c>
      <c r="R7" s="182">
        <f>'Weekly stage data'!AF11</f>
        <v>13.42</v>
      </c>
      <c r="S7" s="244">
        <f>'Weekly stage data'!AG11</f>
        <v>13.34</v>
      </c>
      <c r="T7" s="98">
        <f>S27</f>
        <v>-8.0000000000000071E-2</v>
      </c>
      <c r="U7" s="284"/>
      <c r="V7" s="21">
        <f t="shared" ref="V7:X7" si="3">D7</f>
        <v>12.89</v>
      </c>
      <c r="W7" s="26">
        <f t="shared" si="3"/>
        <v>13.19</v>
      </c>
      <c r="X7" s="321">
        <f t="shared" si="3"/>
        <v>13.19</v>
      </c>
      <c r="Y7" s="321">
        <f t="shared" ref="Y7:AK7" si="4">G7</f>
        <v>12.85</v>
      </c>
      <c r="Z7" s="321">
        <f t="shared" si="4"/>
        <v>12.62</v>
      </c>
      <c r="AA7" s="321">
        <f t="shared" si="4"/>
        <v>12.59</v>
      </c>
      <c r="AB7" s="321">
        <f t="shared" si="4"/>
        <v>12.5</v>
      </c>
      <c r="AC7" s="321">
        <f t="shared" si="4"/>
        <v>12.75</v>
      </c>
      <c r="AD7" s="321">
        <f t="shared" si="4"/>
        <v>12.97</v>
      </c>
      <c r="AE7" s="321">
        <f t="shared" si="4"/>
        <v>13.23</v>
      </c>
      <c r="AF7" s="321">
        <f t="shared" si="4"/>
        <v>13.51</v>
      </c>
      <c r="AG7" s="321">
        <f t="shared" si="4"/>
        <v>13.35</v>
      </c>
      <c r="AH7" s="321">
        <f t="shared" si="4"/>
        <v>13.14</v>
      </c>
      <c r="AI7" s="321">
        <f t="shared" si="4"/>
        <v>13.35</v>
      </c>
      <c r="AJ7" s="321">
        <f t="shared" si="4"/>
        <v>13.42</v>
      </c>
      <c r="AK7" s="107">
        <f t="shared" si="4"/>
        <v>13.34</v>
      </c>
      <c r="AL7" s="188"/>
      <c r="AM7" s="188">
        <v>262240080258001</v>
      </c>
      <c r="AN7" s="1" t="s">
        <v>126</v>
      </c>
      <c r="AP7" s="1"/>
      <c r="AQ7" s="1"/>
      <c r="AR7" s="102"/>
      <c r="AS7" s="1"/>
    </row>
    <row r="8" spans="1:56" ht="15.75">
      <c r="A8" s="13"/>
      <c r="B8" s="8"/>
      <c r="C8" s="8"/>
      <c r="D8" s="181"/>
      <c r="E8" s="26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257"/>
      <c r="T8" s="107"/>
      <c r="U8" s="285"/>
      <c r="V8" s="21"/>
      <c r="W8" s="26"/>
      <c r="X8" s="321"/>
      <c r="Y8" s="321"/>
      <c r="Z8" s="321"/>
      <c r="AA8" s="321"/>
      <c r="AB8" s="321"/>
      <c r="AC8" s="321"/>
      <c r="AD8" s="321"/>
      <c r="AE8" s="321"/>
      <c r="AF8" s="321"/>
      <c r="AG8" s="321"/>
      <c r="AH8" s="321"/>
      <c r="AI8" s="321"/>
      <c r="AJ8" s="321"/>
      <c r="AK8" s="107"/>
      <c r="AL8" s="189"/>
      <c r="AM8" s="189"/>
    </row>
    <row r="9" spans="1:56" ht="15.75">
      <c r="A9" s="13" t="s">
        <v>11</v>
      </c>
      <c r="B9" s="8">
        <v>99</v>
      </c>
      <c r="C9" s="8">
        <v>6.8</v>
      </c>
      <c r="D9" s="182">
        <f>'Weekly stage data'!R7</f>
        <v>10.3</v>
      </c>
      <c r="E9" s="46">
        <f>'Weekly stage data'!S7</f>
        <v>10.72</v>
      </c>
      <c r="F9" s="182">
        <f>'Weekly stage data'!T7</f>
        <v>10.82</v>
      </c>
      <c r="G9" s="182">
        <f>'Weekly stage data'!U7</f>
        <v>10.97</v>
      </c>
      <c r="H9" s="182">
        <f>'Weekly stage data'!V7</f>
        <v>11.01</v>
      </c>
      <c r="I9" s="182">
        <f>'Weekly stage data'!W7</f>
        <v>11.04</v>
      </c>
      <c r="J9" s="182">
        <f>'Weekly stage data'!X7</f>
        <v>11.11</v>
      </c>
      <c r="K9" s="182">
        <f>'Weekly stage data'!Y7</f>
        <v>11.36</v>
      </c>
      <c r="L9" s="182">
        <f>'Weekly stage data'!Z7</f>
        <v>11.24</v>
      </c>
      <c r="M9" s="182">
        <f>'Weekly stage data'!AA7</f>
        <v>11.1</v>
      </c>
      <c r="N9" s="182">
        <f>'Weekly stage data'!AB7</f>
        <v>11.17</v>
      </c>
      <c r="O9" s="182">
        <f>'Weekly stage data'!AC7</f>
        <v>11.41</v>
      </c>
      <c r="P9" s="182">
        <f>'Weekly stage data'!AD7</f>
        <v>11.34</v>
      </c>
      <c r="Q9" s="182">
        <f>'Weekly stage data'!AE7</f>
        <v>11.23</v>
      </c>
      <c r="R9" s="182">
        <f>'Weekly stage data'!AF7</f>
        <v>11.01</v>
      </c>
      <c r="S9" s="244">
        <f>'Weekly stage data'!AG7</f>
        <v>10.82</v>
      </c>
      <c r="T9" s="98">
        <f t="shared" ref="T9:T10" si="5">S29</f>
        <v>-0.1899999999999995</v>
      </c>
      <c r="U9" s="284"/>
      <c r="V9" s="21">
        <f t="shared" ref="V9:X9" si="6">AVERAGE(D9:D10)</f>
        <v>9.5250000000000004</v>
      </c>
      <c r="W9" s="26">
        <f t="shared" si="6"/>
        <v>9.9450000000000003</v>
      </c>
      <c r="X9" s="321">
        <f t="shared" si="6"/>
        <v>10.030000000000001</v>
      </c>
      <c r="Y9" s="321">
        <f t="shared" ref="Y9:AK9" si="7">AVERAGE(G9:G10)</f>
        <v>10.18</v>
      </c>
      <c r="Z9" s="321">
        <f t="shared" si="7"/>
        <v>10.219999999999999</v>
      </c>
      <c r="AA9" s="321">
        <f t="shared" si="7"/>
        <v>10.25</v>
      </c>
      <c r="AB9" s="321">
        <f t="shared" si="7"/>
        <v>10.324999999999999</v>
      </c>
      <c r="AC9" s="321">
        <f t="shared" si="7"/>
        <v>10.565</v>
      </c>
      <c r="AD9" s="321">
        <f t="shared" si="7"/>
        <v>10.445</v>
      </c>
      <c r="AE9" s="321">
        <f t="shared" si="7"/>
        <v>10.3</v>
      </c>
      <c r="AF9" s="321">
        <f t="shared" si="7"/>
        <v>10.370000000000001</v>
      </c>
      <c r="AG9" s="321">
        <f t="shared" si="7"/>
        <v>10.61</v>
      </c>
      <c r="AH9" s="321">
        <f t="shared" si="7"/>
        <v>10.54</v>
      </c>
      <c r="AI9" s="321">
        <f t="shared" si="7"/>
        <v>10.43</v>
      </c>
      <c r="AJ9" s="321">
        <f t="shared" si="7"/>
        <v>10.215</v>
      </c>
      <c r="AK9" s="107">
        <f t="shared" si="7"/>
        <v>10.025</v>
      </c>
      <c r="AL9" s="188"/>
      <c r="AM9" s="188">
        <v>260810080222001</v>
      </c>
    </row>
    <row r="10" spans="1:56" ht="15.75">
      <c r="A10" s="13"/>
      <c r="B10" s="9" t="s">
        <v>74</v>
      </c>
      <c r="C10" s="9">
        <v>6.7</v>
      </c>
      <c r="D10" s="182">
        <f>'Weekly stage data'!R9</f>
        <v>8.75</v>
      </c>
      <c r="E10" s="46">
        <f>'Weekly stage data'!S9</f>
        <v>9.17</v>
      </c>
      <c r="F10" s="182">
        <f>'Weekly stage data'!T9</f>
        <v>9.24</v>
      </c>
      <c r="G10" s="182">
        <f>'Weekly stage data'!U9</f>
        <v>9.39</v>
      </c>
      <c r="H10" s="182">
        <f>'Weekly stage data'!V9</f>
        <v>9.43</v>
      </c>
      <c r="I10" s="182">
        <f>'Weekly stage data'!W9</f>
        <v>9.4600000000000009</v>
      </c>
      <c r="J10" s="182">
        <f>'Weekly stage data'!X9</f>
        <v>9.5399999999999991</v>
      </c>
      <c r="K10" s="182">
        <f>'Weekly stage data'!Y9</f>
        <v>9.77</v>
      </c>
      <c r="L10" s="182">
        <f>'Weekly stage data'!Z9</f>
        <v>9.65</v>
      </c>
      <c r="M10" s="182">
        <f>'Weekly stage data'!AA9</f>
        <v>9.5</v>
      </c>
      <c r="N10" s="182">
        <f>'Weekly stage data'!AB9</f>
        <v>9.57</v>
      </c>
      <c r="O10" s="182">
        <f>'Weekly stage data'!AC9</f>
        <v>9.81</v>
      </c>
      <c r="P10" s="182">
        <f>'Weekly stage data'!AD9</f>
        <v>9.74</v>
      </c>
      <c r="Q10" s="182">
        <f>'Weekly stage data'!AE9</f>
        <v>9.6300000000000008</v>
      </c>
      <c r="R10" s="182">
        <f>'Weekly stage data'!AF9</f>
        <v>9.42</v>
      </c>
      <c r="S10" s="244">
        <f>'Weekly stage data'!AG9</f>
        <v>9.23</v>
      </c>
      <c r="T10" s="98">
        <f t="shared" si="5"/>
        <v>-0.1899999999999995</v>
      </c>
      <c r="U10" s="284"/>
      <c r="V10" s="21"/>
      <c r="W10" s="26"/>
      <c r="X10" s="321"/>
      <c r="Y10" s="321"/>
      <c r="Z10" s="321"/>
      <c r="AA10" s="321"/>
      <c r="AB10" s="321"/>
      <c r="AC10" s="321"/>
      <c r="AD10" s="321"/>
      <c r="AE10" s="321"/>
      <c r="AF10" s="321"/>
      <c r="AG10" s="321"/>
      <c r="AH10" s="321"/>
      <c r="AI10" s="321"/>
      <c r="AJ10" s="321"/>
      <c r="AK10" s="107"/>
      <c r="AL10" s="190"/>
      <c r="AM10" s="190">
        <v>261035080221701</v>
      </c>
    </row>
    <row r="11" spans="1:56" ht="15.75">
      <c r="A11" s="13"/>
      <c r="B11" s="9"/>
      <c r="C11" s="9"/>
      <c r="D11" s="181"/>
      <c r="E11" s="26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257"/>
      <c r="T11" s="107"/>
      <c r="U11" s="285"/>
      <c r="V11" s="21"/>
      <c r="W11" s="26"/>
      <c r="X11" s="321"/>
      <c r="Y11" s="321"/>
      <c r="Z11" s="321"/>
      <c r="AA11" s="321"/>
      <c r="AB11" s="321"/>
      <c r="AC11" s="321"/>
      <c r="AD11" s="321"/>
      <c r="AE11" s="321"/>
      <c r="AF11" s="321"/>
      <c r="AG11" s="321"/>
      <c r="AH11" s="321"/>
      <c r="AI11" s="321"/>
      <c r="AJ11" s="321"/>
      <c r="AK11" s="107"/>
      <c r="AL11" s="189"/>
      <c r="AM11" s="189"/>
    </row>
    <row r="12" spans="1:56" ht="15.75">
      <c r="A12" s="13" t="s">
        <v>13</v>
      </c>
      <c r="B12" s="8">
        <v>62</v>
      </c>
      <c r="C12" s="8">
        <v>10.1</v>
      </c>
      <c r="D12" s="182">
        <f>'Weekly stage data'!R8</f>
        <v>11.38</v>
      </c>
      <c r="E12" s="46">
        <f>'Weekly stage data'!S8</f>
        <v>11.67</v>
      </c>
      <c r="F12" s="182">
        <f>'Weekly stage data'!T8</f>
        <v>11.79</v>
      </c>
      <c r="G12" s="182">
        <f>'Weekly stage data'!U8</f>
        <v>11.77</v>
      </c>
      <c r="H12" s="182">
        <f>'Weekly stage data'!V8</f>
        <v>11.7</v>
      </c>
      <c r="I12" s="182">
        <f>'Weekly stage data'!W8</f>
        <v>11.6</v>
      </c>
      <c r="J12" s="182">
        <f>'Weekly stage data'!X8</f>
        <v>11.46</v>
      </c>
      <c r="K12" s="182">
        <f>'Weekly stage data'!Y8</f>
        <v>11.42</v>
      </c>
      <c r="L12" s="182">
        <f>'Weekly stage data'!Z8</f>
        <v>11.48</v>
      </c>
      <c r="M12" s="182">
        <f>'Weekly stage data'!AA8</f>
        <v>11.5</v>
      </c>
      <c r="N12" s="182">
        <f>'Weekly stage data'!AB8</f>
        <v>11.75</v>
      </c>
      <c r="O12" s="182">
        <f>'Weekly stage data'!AC8</f>
        <v>11.84</v>
      </c>
      <c r="P12" s="182">
        <f>'Weekly stage data'!AD8</f>
        <v>11.8</v>
      </c>
      <c r="Q12" s="182">
        <f>'Weekly stage data'!AE8</f>
        <v>11.84</v>
      </c>
      <c r="R12" s="182">
        <f>'Weekly stage data'!AF8</f>
        <v>11.81</v>
      </c>
      <c r="S12" s="244">
        <f>'Weekly stage data'!AG8</f>
        <v>11.71</v>
      </c>
      <c r="T12" s="98">
        <f t="shared" ref="T12:T15" si="8">S32</f>
        <v>-9.9999999999999645E-2</v>
      </c>
      <c r="U12" s="284"/>
      <c r="V12" s="21"/>
      <c r="W12" s="26"/>
      <c r="X12" s="321"/>
      <c r="Y12" s="321"/>
      <c r="Z12" s="321"/>
      <c r="AA12" s="321"/>
      <c r="AB12" s="321"/>
      <c r="AC12" s="321"/>
      <c r="AD12" s="321"/>
      <c r="AE12" s="321"/>
      <c r="AF12" s="321"/>
      <c r="AG12" s="321"/>
      <c r="AH12" s="321"/>
      <c r="AI12" s="321"/>
      <c r="AJ12" s="321"/>
      <c r="AK12" s="107"/>
      <c r="AL12" s="188"/>
      <c r="AM12" s="188">
        <v>261023080443001</v>
      </c>
    </row>
    <row r="13" spans="1:56" ht="15.75">
      <c r="A13" s="13" t="s">
        <v>12</v>
      </c>
      <c r="B13" s="8">
        <v>63</v>
      </c>
      <c r="C13" s="8">
        <v>9.08</v>
      </c>
      <c r="D13" s="182">
        <f>'Weekly stage data'!R10</f>
        <v>10.88</v>
      </c>
      <c r="E13" s="46">
        <f>'Weekly stage data'!S10</f>
        <v>11.23</v>
      </c>
      <c r="F13" s="182">
        <f>'Weekly stage data'!T10</f>
        <v>11.31</v>
      </c>
      <c r="G13" s="182">
        <f>'Weekly stage data'!U10</f>
        <v>11.31</v>
      </c>
      <c r="H13" s="182">
        <f>'Weekly stage data'!V10</f>
        <v>11.26</v>
      </c>
      <c r="I13" s="182">
        <f>'Weekly stage data'!W10</f>
        <v>11.01</v>
      </c>
      <c r="J13" s="182">
        <f>'Weekly stage data'!X10</f>
        <v>10.84</v>
      </c>
      <c r="K13" s="182">
        <f>'Weekly stage data'!Y10</f>
        <v>10.92</v>
      </c>
      <c r="L13" s="182">
        <f>'Weekly stage data'!Z10</f>
        <v>10.91</v>
      </c>
      <c r="M13" s="182">
        <f>'Weekly stage data'!AA10</f>
        <v>10.87</v>
      </c>
      <c r="N13" s="181">
        <f>'Weekly stage data'!AB10</f>
        <v>11.17</v>
      </c>
      <c r="O13" s="181">
        <f>'Weekly stage data'!AC10</f>
        <v>11.64</v>
      </c>
      <c r="P13" s="181">
        <f>'Weekly stage data'!AD10</f>
        <v>11.67</v>
      </c>
      <c r="Q13" s="181">
        <f>'Weekly stage data'!AE10</f>
        <v>11.47</v>
      </c>
      <c r="R13" s="181">
        <f>'Weekly stage data'!AF10</f>
        <v>11.25</v>
      </c>
      <c r="S13" s="257">
        <f>'Weekly stage data'!AG10</f>
        <v>11.06</v>
      </c>
      <c r="T13" s="98">
        <f t="shared" si="8"/>
        <v>-0.1899999999999995</v>
      </c>
      <c r="U13" s="284"/>
      <c r="V13" s="21"/>
      <c r="W13" s="26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107"/>
      <c r="AL13" s="188"/>
      <c r="AM13" s="188">
        <v>261117080315201</v>
      </c>
    </row>
    <row r="14" spans="1:56" ht="15.75">
      <c r="A14" s="13"/>
      <c r="B14" s="8">
        <v>64</v>
      </c>
      <c r="C14" s="8">
        <v>8.49</v>
      </c>
      <c r="D14" s="182">
        <f>'Weekly stage data'!R5</f>
        <v>9.74</v>
      </c>
      <c r="E14" s="46">
        <f>'Weekly stage data'!S5</f>
        <v>10.3</v>
      </c>
      <c r="F14" s="182">
        <f>'Weekly stage data'!T5</f>
        <v>10.41</v>
      </c>
      <c r="G14" s="182">
        <f>'Weekly stage data'!U5</f>
        <v>10.6</v>
      </c>
      <c r="H14" s="182">
        <f>'Weekly stage data'!V5</f>
        <v>10.69</v>
      </c>
      <c r="I14" s="182">
        <f>'Weekly stage data'!W5</f>
        <v>10.64</v>
      </c>
      <c r="J14" s="182">
        <f>'Weekly stage data'!X5</f>
        <v>10.65</v>
      </c>
      <c r="K14" s="182">
        <f>'Weekly stage data'!Y5</f>
        <v>10.72</v>
      </c>
      <c r="L14" s="182">
        <f>'Weekly stage data'!Z5</f>
        <v>10.82</v>
      </c>
      <c r="M14" s="182">
        <f>'Weekly stage data'!AA5</f>
        <v>10.74</v>
      </c>
      <c r="N14" s="182">
        <f>'Weekly stage data'!AB5</f>
        <v>10.92</v>
      </c>
      <c r="O14" s="182">
        <f>'Weekly stage data'!AC5</f>
        <v>11.09</v>
      </c>
      <c r="P14" s="182">
        <f>'Weekly stage data'!AD5</f>
        <v>11.18</v>
      </c>
      <c r="Q14" s="182">
        <f>'Weekly stage data'!AE5</f>
        <v>11.24</v>
      </c>
      <c r="R14" s="182">
        <f>'Weekly stage data'!AF5</f>
        <v>11.09</v>
      </c>
      <c r="S14" s="244">
        <f>'Weekly stage data'!AG5</f>
        <v>10.94</v>
      </c>
      <c r="T14" s="98">
        <f t="shared" si="8"/>
        <v>-0.15000000000000036</v>
      </c>
      <c r="U14" s="284"/>
      <c r="V14" s="21">
        <f t="shared" ref="V14:X14" si="9">AVERAGE(D12:D15)</f>
        <v>10.265000000000001</v>
      </c>
      <c r="W14" s="26">
        <f t="shared" si="9"/>
        <v>10.68</v>
      </c>
      <c r="X14" s="321">
        <f t="shared" si="9"/>
        <v>10.8</v>
      </c>
      <c r="Y14" s="321">
        <f t="shared" ref="Y14:AK14" si="10">AVERAGE(G12:G15)</f>
        <v>10.842499999999999</v>
      </c>
      <c r="Z14" s="321">
        <f t="shared" si="10"/>
        <v>10.852499999999999</v>
      </c>
      <c r="AA14" s="321">
        <f t="shared" si="10"/>
        <v>10.75</v>
      </c>
      <c r="AB14" s="321">
        <f t="shared" si="10"/>
        <v>10.685</v>
      </c>
      <c r="AC14" s="321">
        <f t="shared" si="10"/>
        <v>10.735000000000001</v>
      </c>
      <c r="AD14" s="321">
        <f t="shared" si="10"/>
        <v>10.780000000000001</v>
      </c>
      <c r="AE14" s="321">
        <f t="shared" si="10"/>
        <v>10.744999999999999</v>
      </c>
      <c r="AF14" s="321">
        <f t="shared" si="10"/>
        <v>10.96</v>
      </c>
      <c r="AG14" s="321">
        <f t="shared" si="10"/>
        <v>11.1875</v>
      </c>
      <c r="AH14" s="321">
        <f t="shared" si="10"/>
        <v>11.234999999999999</v>
      </c>
      <c r="AI14" s="321">
        <f t="shared" si="10"/>
        <v>11.212500000000002</v>
      </c>
      <c r="AJ14" s="321">
        <f t="shared" si="10"/>
        <v>11.097500000000002</v>
      </c>
      <c r="AK14" s="107">
        <f t="shared" si="10"/>
        <v>10.952500000000001</v>
      </c>
      <c r="AL14" s="188"/>
      <c r="AM14" s="188">
        <v>255828080401301</v>
      </c>
    </row>
    <row r="15" spans="1:56" ht="15.75">
      <c r="A15" s="13"/>
      <c r="B15" s="8">
        <v>65</v>
      </c>
      <c r="C15" s="8">
        <v>7.3</v>
      </c>
      <c r="D15" s="182">
        <f>'Weekly stage data'!R3</f>
        <v>9.06</v>
      </c>
      <c r="E15" s="46">
        <f>'Weekly stage data'!S3</f>
        <v>9.52</v>
      </c>
      <c r="F15" s="182">
        <f>'Weekly stage data'!T3</f>
        <v>9.69</v>
      </c>
      <c r="G15" s="182">
        <f>'Weekly stage data'!U3</f>
        <v>9.69</v>
      </c>
      <c r="H15" s="182">
        <f>'Weekly stage data'!V3</f>
        <v>9.76</v>
      </c>
      <c r="I15" s="182">
        <f>'Weekly stage data'!W3</f>
        <v>9.75</v>
      </c>
      <c r="J15" s="182">
        <f>'Weekly stage data'!X3</f>
        <v>9.7899999999999991</v>
      </c>
      <c r="K15" s="182">
        <f>'Weekly stage data'!Y3</f>
        <v>9.8800000000000008</v>
      </c>
      <c r="L15" s="182">
        <f>'Weekly stage data'!Z3</f>
        <v>9.91</v>
      </c>
      <c r="M15" s="182">
        <f>'Weekly stage data'!AA3</f>
        <v>9.8699999999999992</v>
      </c>
      <c r="N15" s="182">
        <f>'Weekly stage data'!AB3</f>
        <v>10</v>
      </c>
      <c r="O15" s="182">
        <f>'Weekly stage data'!AC3</f>
        <v>10.18</v>
      </c>
      <c r="P15" s="182">
        <f>'Weekly stage data'!AD3</f>
        <v>10.29</v>
      </c>
      <c r="Q15" s="182">
        <f>'Weekly stage data'!AE3</f>
        <v>10.3</v>
      </c>
      <c r="R15" s="182">
        <f>'Weekly stage data'!AF3</f>
        <v>10.24</v>
      </c>
      <c r="S15" s="244">
        <f>'Weekly stage data'!AG3</f>
        <v>10.1</v>
      </c>
      <c r="T15" s="98">
        <f t="shared" si="8"/>
        <v>-0.14000000000000057</v>
      </c>
      <c r="U15" s="284"/>
      <c r="V15" s="21"/>
      <c r="W15" s="26"/>
      <c r="X15" s="321"/>
      <c r="Y15" s="321"/>
      <c r="Z15" s="321"/>
      <c r="AA15" s="321"/>
      <c r="AB15" s="321"/>
      <c r="AC15" s="321"/>
      <c r="AD15" s="321"/>
      <c r="AE15" s="321"/>
      <c r="AF15" s="321"/>
      <c r="AG15" s="321"/>
      <c r="AH15" s="321"/>
      <c r="AI15" s="321"/>
      <c r="AJ15" s="321"/>
      <c r="AK15" s="107"/>
      <c r="AL15" s="188"/>
      <c r="AM15" s="188">
        <v>254848080432001</v>
      </c>
    </row>
    <row r="16" spans="1:56" ht="15.75">
      <c r="A16" s="13"/>
      <c r="B16" s="9"/>
      <c r="C16" s="9"/>
      <c r="D16" s="181"/>
      <c r="E16" s="26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257"/>
      <c r="T16" s="107"/>
      <c r="U16" s="285"/>
      <c r="V16" s="21"/>
      <c r="W16" s="26"/>
      <c r="X16" s="321"/>
      <c r="Y16" s="321"/>
      <c r="Z16" s="321"/>
      <c r="AA16" s="321"/>
      <c r="AB16" s="321"/>
      <c r="AC16" s="321"/>
      <c r="AD16" s="321"/>
      <c r="AE16" s="321"/>
      <c r="AF16" s="321"/>
      <c r="AG16" s="321"/>
      <c r="AH16" s="321"/>
      <c r="AI16" s="321"/>
      <c r="AJ16" s="321"/>
      <c r="AK16" s="107"/>
      <c r="AL16" s="189"/>
      <c r="AM16" s="189"/>
    </row>
    <row r="17" spans="1:39" ht="15.75">
      <c r="A17" s="13" t="s">
        <v>0</v>
      </c>
      <c r="B17" s="9">
        <v>76</v>
      </c>
      <c r="C17" s="9">
        <v>6.32</v>
      </c>
      <c r="D17" s="182">
        <f>'Weekly stage data'!R6</f>
        <v>8.0299999999999994</v>
      </c>
      <c r="E17" s="46">
        <f>'Weekly stage data'!S6</f>
        <v>8.5</v>
      </c>
      <c r="F17" s="182">
        <f>'Weekly stage data'!T6</f>
        <v>8.57</v>
      </c>
      <c r="G17" s="182">
        <f>'Weekly stage data'!U6</f>
        <v>8.65</v>
      </c>
      <c r="H17" s="182">
        <f>'Weekly stage data'!V6</f>
        <v>8.66</v>
      </c>
      <c r="I17" s="182">
        <f>'Weekly stage data'!W6</f>
        <v>8.66</v>
      </c>
      <c r="J17" s="182">
        <f>'Weekly stage data'!X6</f>
        <v>8.7100000000000009</v>
      </c>
      <c r="K17" s="182">
        <f>'Weekly stage data'!Y6</f>
        <v>8.65</v>
      </c>
      <c r="L17" s="182">
        <f>'Weekly stage data'!Z6</f>
        <v>8.25</v>
      </c>
      <c r="M17" s="182">
        <f>'Weekly stage data'!AA6</f>
        <v>8.14</v>
      </c>
      <c r="N17" s="182">
        <f>'Weekly stage data'!AB6</f>
        <v>8.1999999999999993</v>
      </c>
      <c r="O17" s="182">
        <f>'Weekly stage data'!AC6</f>
        <v>8.25</v>
      </c>
      <c r="P17" s="182">
        <f>'Weekly stage data'!AD6</f>
        <v>8.32</v>
      </c>
      <c r="Q17" s="182">
        <f>'Weekly stage data'!AE6</f>
        <v>8.35</v>
      </c>
      <c r="R17" s="182">
        <f>'Weekly stage data'!AF6</f>
        <v>8.24</v>
      </c>
      <c r="S17" s="244">
        <f>'Weekly stage data'!AG6</f>
        <v>8.1999999999999993</v>
      </c>
      <c r="T17" s="98">
        <f t="shared" ref="T17:T19" si="11">S37</f>
        <v>-4.0000000000000924E-2</v>
      </c>
      <c r="U17" s="284"/>
      <c r="V17" s="21"/>
      <c r="W17" s="26"/>
      <c r="X17" s="321"/>
      <c r="Y17" s="321"/>
      <c r="Z17" s="321"/>
      <c r="AA17" s="321"/>
      <c r="AB17" s="321"/>
      <c r="AC17" s="321"/>
      <c r="AD17" s="321"/>
      <c r="AE17" s="321"/>
      <c r="AF17" s="321"/>
      <c r="AG17" s="321"/>
      <c r="AH17" s="321"/>
      <c r="AI17" s="321"/>
      <c r="AJ17" s="321"/>
      <c r="AK17" s="107"/>
      <c r="AL17" s="188"/>
      <c r="AM17" s="188">
        <v>260037080303401</v>
      </c>
    </row>
    <row r="18" spans="1:39" ht="15.75">
      <c r="A18" s="13" t="s">
        <v>12</v>
      </c>
      <c r="B18" s="8">
        <v>71</v>
      </c>
      <c r="C18" s="8">
        <v>6.52</v>
      </c>
      <c r="D18" s="182">
        <f>'Weekly stage data'!R4</f>
        <v>7.52</v>
      </c>
      <c r="E18" s="46">
        <f>'Weekly stage data'!S4</f>
        <v>7.75</v>
      </c>
      <c r="F18" s="182">
        <f>'Weekly stage data'!T4</f>
        <v>7.9</v>
      </c>
      <c r="G18" s="182">
        <f>'Weekly stage data'!U4</f>
        <v>8.02</v>
      </c>
      <c r="H18" s="182">
        <f>'Weekly stage data'!V4</f>
        <v>8.16</v>
      </c>
      <c r="I18" s="182">
        <f>'Weekly stage data'!W4</f>
        <v>8.19</v>
      </c>
      <c r="J18" s="182">
        <f>'Weekly stage data'!X4</f>
        <v>8.26</v>
      </c>
      <c r="K18" s="182">
        <f>'Weekly stage data'!Y4</f>
        <v>8.32</v>
      </c>
      <c r="L18" s="182">
        <f>'Weekly stage data'!Z4</f>
        <v>8.26</v>
      </c>
      <c r="M18" s="182">
        <f>'Weekly stage data'!AA4</f>
        <v>8.15</v>
      </c>
      <c r="N18" s="182">
        <f>'Weekly stage data'!AB4</f>
        <v>8.18</v>
      </c>
      <c r="O18" s="182">
        <f>'Weekly stage data'!AC4</f>
        <v>8.32</v>
      </c>
      <c r="P18" s="182">
        <f>'Weekly stage data'!AD4</f>
        <v>8.41</v>
      </c>
      <c r="Q18" s="182">
        <f>'Weekly stage data'!AE4</f>
        <v>8.3800000000000008</v>
      </c>
      <c r="R18" s="182">
        <f>'Weekly stage data'!AF4</f>
        <v>8.2899999999999991</v>
      </c>
      <c r="S18" s="244">
        <f>'Weekly stage data'!AG4</f>
        <v>8.2200000000000006</v>
      </c>
      <c r="T18" s="98">
        <f t="shared" si="11"/>
        <v>-6.9999999999998508E-2</v>
      </c>
      <c r="U18" s="284"/>
      <c r="V18" s="21">
        <f t="shared" ref="V18:X18" si="12">AVERAGE(D17:D19)</f>
        <v>7.586666666666666</v>
      </c>
      <c r="W18" s="26">
        <f t="shared" si="12"/>
        <v>7.8900000000000006</v>
      </c>
      <c r="X18" s="321">
        <f t="shared" si="12"/>
        <v>7.9866666666666672</v>
      </c>
      <c r="Y18" s="321">
        <f t="shared" ref="Y18:AK18" si="13">AVERAGE(G17:G19)</f>
        <v>8.0933333333333337</v>
      </c>
      <c r="Z18" s="321">
        <f t="shared" si="13"/>
        <v>8.2233333333333345</v>
      </c>
      <c r="AA18" s="321">
        <f t="shared" si="13"/>
        <v>8.2466666666666679</v>
      </c>
      <c r="AB18" s="321">
        <f t="shared" si="13"/>
        <v>8.336666666666666</v>
      </c>
      <c r="AC18" s="321">
        <f t="shared" si="13"/>
        <v>8.3933333333333326</v>
      </c>
      <c r="AD18" s="321">
        <f t="shared" si="13"/>
        <v>8.2166666666666668</v>
      </c>
      <c r="AE18" s="321">
        <f t="shared" si="13"/>
        <v>8.1266666666666669</v>
      </c>
      <c r="AF18" s="321">
        <f t="shared" si="13"/>
        <v>8.1466666666666665</v>
      </c>
      <c r="AG18" s="321">
        <f t="shared" si="13"/>
        <v>8.2366666666666664</v>
      </c>
      <c r="AH18" s="321">
        <f t="shared" si="13"/>
        <v>8.336666666666666</v>
      </c>
      <c r="AI18" s="321">
        <f t="shared" si="13"/>
        <v>8.32</v>
      </c>
      <c r="AJ18" s="321">
        <f t="shared" si="13"/>
        <v>8.2133333333333329</v>
      </c>
      <c r="AK18" s="107">
        <f t="shared" si="13"/>
        <v>8.1433333333333326</v>
      </c>
      <c r="AL18" s="188"/>
      <c r="AM18" s="188">
        <v>255250080335001</v>
      </c>
    </row>
    <row r="19" spans="1:39" ht="15.75">
      <c r="A19" s="13"/>
      <c r="B19" s="9" t="s">
        <v>14</v>
      </c>
      <c r="C19" s="9">
        <v>6.23</v>
      </c>
      <c r="D19" s="182">
        <f>'Weekly stage data'!R2</f>
        <v>7.21</v>
      </c>
      <c r="E19" s="46">
        <f>'Weekly stage data'!S2</f>
        <v>7.42</v>
      </c>
      <c r="F19" s="182">
        <f>'Weekly stage data'!T2</f>
        <v>7.49</v>
      </c>
      <c r="G19" s="182">
        <f>'Weekly stage data'!U2</f>
        <v>7.61</v>
      </c>
      <c r="H19" s="182">
        <f>'Weekly stage data'!V2</f>
        <v>7.85</v>
      </c>
      <c r="I19" s="182">
        <f>'Weekly stage data'!W2</f>
        <v>7.89</v>
      </c>
      <c r="J19" s="182">
        <f>'Weekly stage data'!X2</f>
        <v>8.0399999999999991</v>
      </c>
      <c r="K19" s="182">
        <f>'Weekly stage data'!Y2</f>
        <v>8.2100000000000009</v>
      </c>
      <c r="L19" s="182">
        <f>'Weekly stage data'!Z2</f>
        <v>8.14</v>
      </c>
      <c r="M19" s="182">
        <f>'Weekly stage data'!AA2</f>
        <v>8.09</v>
      </c>
      <c r="N19" s="182">
        <f>'Weekly stage data'!AB2</f>
        <v>8.06</v>
      </c>
      <c r="O19" s="182">
        <f>'Weekly stage data'!AC2</f>
        <v>8.14</v>
      </c>
      <c r="P19" s="182">
        <f>'Weekly stage data'!AD2</f>
        <v>8.2799999999999994</v>
      </c>
      <c r="Q19" s="182">
        <f>'Weekly stage data'!AE2</f>
        <v>8.23</v>
      </c>
      <c r="R19" s="182">
        <f>'Weekly stage data'!AF2</f>
        <v>8.11</v>
      </c>
      <c r="S19" s="244">
        <f>'Weekly stage data'!AG2</f>
        <v>8.01</v>
      </c>
      <c r="T19" s="98">
        <f t="shared" si="11"/>
        <v>-9.9999999999999645E-2</v>
      </c>
      <c r="U19" s="284"/>
      <c r="V19" s="21"/>
      <c r="W19" s="26"/>
      <c r="X19" s="321"/>
      <c r="Y19" s="321"/>
      <c r="Z19" s="321"/>
      <c r="AA19" s="321"/>
      <c r="AB19" s="321"/>
      <c r="AC19" s="321"/>
      <c r="AD19" s="321"/>
      <c r="AE19" s="321"/>
      <c r="AF19" s="321"/>
      <c r="AG19" s="321"/>
      <c r="AH19" s="321"/>
      <c r="AI19" s="321"/>
      <c r="AJ19" s="321"/>
      <c r="AK19" s="107"/>
      <c r="AL19" s="188"/>
      <c r="AM19" s="188">
        <v>254754080344300</v>
      </c>
    </row>
    <row r="20" spans="1:39" ht="15.75">
      <c r="A20" s="13"/>
      <c r="B20" s="9"/>
      <c r="C20" s="9"/>
      <c r="D20" s="182"/>
      <c r="E20" s="46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244"/>
      <c r="T20" s="107"/>
      <c r="U20" s="284"/>
      <c r="V20" s="21"/>
      <c r="W20" s="26"/>
      <c r="X20" s="321"/>
      <c r="Y20" s="321"/>
      <c r="Z20" s="321"/>
      <c r="AA20" s="321"/>
      <c r="AB20" s="321"/>
      <c r="AC20" s="321"/>
      <c r="AD20" s="321"/>
      <c r="AE20" s="321"/>
      <c r="AF20" s="321"/>
      <c r="AG20" s="321"/>
      <c r="AH20" s="321"/>
      <c r="AI20" s="321"/>
      <c r="AJ20" s="321"/>
      <c r="AK20" s="107"/>
      <c r="AL20" s="189"/>
      <c r="AM20" s="189"/>
    </row>
    <row r="21" spans="1:39" ht="16.5" thickBot="1">
      <c r="A21" s="14" t="s">
        <v>2</v>
      </c>
      <c r="B21" s="10" t="s">
        <v>3</v>
      </c>
      <c r="C21" s="10">
        <v>5.62</v>
      </c>
      <c r="D21" s="327">
        <f>'Weekly stage data'!R1</f>
        <v>6.96</v>
      </c>
      <c r="E21" s="264">
        <f>'Weekly stage data'!S1</f>
        <v>6.94</v>
      </c>
      <c r="F21" s="327">
        <f>'Weekly stage data'!T1</f>
        <v>6.87</v>
      </c>
      <c r="G21" s="327">
        <f>'Weekly stage data'!U1</f>
        <v>6.88</v>
      </c>
      <c r="H21" s="327">
        <f>'Weekly stage data'!V1</f>
        <v>6.98</v>
      </c>
      <c r="I21" s="327">
        <f>'Weekly stage data'!W1</f>
        <v>6.94</v>
      </c>
      <c r="J21" s="327">
        <f>'Weekly stage data'!X1</f>
        <v>7.01</v>
      </c>
      <c r="K21" s="327">
        <f>'Weekly stage data'!Y1</f>
        <v>7.1</v>
      </c>
      <c r="L21" s="327">
        <f>'Weekly stage data'!Z1</f>
        <v>7.02</v>
      </c>
      <c r="M21" s="327">
        <f>'Weekly stage data'!AA1</f>
        <v>7.15</v>
      </c>
      <c r="N21" s="327">
        <f>'Weekly stage data'!AB1</f>
        <v>7.08</v>
      </c>
      <c r="O21" s="327">
        <f>'Weekly stage data'!AC1</f>
        <v>7.14</v>
      </c>
      <c r="P21" s="327">
        <f>'Weekly stage data'!AD1</f>
        <v>7.14</v>
      </c>
      <c r="Q21" s="327">
        <f>'Weekly stage data'!AE1</f>
        <v>7.08</v>
      </c>
      <c r="R21" s="327">
        <f>'Weekly stage data'!AF1</f>
        <v>7</v>
      </c>
      <c r="S21" s="301">
        <f>'Weekly stage data'!AG1</f>
        <v>6.93</v>
      </c>
      <c r="T21" s="98">
        <f>S41</f>
        <v>-7.0000000000000284E-2</v>
      </c>
      <c r="U21" s="284"/>
      <c r="V21" s="121">
        <f t="shared" ref="V21:X21" si="14">D21</f>
        <v>6.96</v>
      </c>
      <c r="W21" s="269">
        <f t="shared" si="14"/>
        <v>6.94</v>
      </c>
      <c r="X21" s="343">
        <f t="shared" si="14"/>
        <v>6.87</v>
      </c>
      <c r="Y21" s="343">
        <f t="shared" ref="Y21:AK21" si="15">G21</f>
        <v>6.88</v>
      </c>
      <c r="Z21" s="343">
        <f t="shared" si="15"/>
        <v>6.98</v>
      </c>
      <c r="AA21" s="343">
        <f t="shared" si="15"/>
        <v>6.94</v>
      </c>
      <c r="AB21" s="343">
        <f t="shared" si="15"/>
        <v>7.01</v>
      </c>
      <c r="AC21" s="343">
        <f t="shared" si="15"/>
        <v>7.1</v>
      </c>
      <c r="AD21" s="343">
        <f t="shared" si="15"/>
        <v>7.02</v>
      </c>
      <c r="AE21" s="343">
        <f t="shared" si="15"/>
        <v>7.15</v>
      </c>
      <c r="AF21" s="343">
        <f t="shared" si="15"/>
        <v>7.08</v>
      </c>
      <c r="AG21" s="343">
        <f t="shared" si="15"/>
        <v>7.14</v>
      </c>
      <c r="AH21" s="343">
        <f t="shared" si="15"/>
        <v>7.14</v>
      </c>
      <c r="AI21" s="343">
        <f t="shared" si="15"/>
        <v>7.08</v>
      </c>
      <c r="AJ21" s="343">
        <f t="shared" si="15"/>
        <v>7</v>
      </c>
      <c r="AK21" s="304">
        <f t="shared" si="15"/>
        <v>6.93</v>
      </c>
      <c r="AL21" s="188"/>
      <c r="AM21" s="188">
        <v>254315080331500</v>
      </c>
    </row>
    <row r="22" spans="1:39" ht="65.25" thickBot="1">
      <c r="A22" s="2"/>
      <c r="B22" s="2"/>
      <c r="C22" s="4"/>
      <c r="D22" s="122" t="s">
        <v>288</v>
      </c>
      <c r="E22" s="95" t="s">
        <v>291</v>
      </c>
      <c r="F22" s="110" t="s">
        <v>295</v>
      </c>
      <c r="G22" s="110" t="s">
        <v>303</v>
      </c>
      <c r="H22" s="110" t="s">
        <v>311</v>
      </c>
      <c r="I22" s="110" t="s">
        <v>317</v>
      </c>
      <c r="J22" s="110" t="s">
        <v>323</v>
      </c>
      <c r="K22" s="110" t="s">
        <v>329</v>
      </c>
      <c r="L22" s="110" t="s">
        <v>335</v>
      </c>
      <c r="M22" s="110" t="s">
        <v>344</v>
      </c>
      <c r="N22" s="110" t="s">
        <v>351</v>
      </c>
      <c r="O22" s="110" t="s">
        <v>354</v>
      </c>
      <c r="P22" s="110" t="s">
        <v>360</v>
      </c>
      <c r="Q22" s="110" t="s">
        <v>369</v>
      </c>
      <c r="R22" s="110" t="s">
        <v>375</v>
      </c>
      <c r="S22" s="105" t="s">
        <v>378</v>
      </c>
      <c r="T22" s="97"/>
      <c r="U22" s="208"/>
      <c r="V22" s="87" t="s">
        <v>283</v>
      </c>
      <c r="W22" s="87" t="s">
        <v>292</v>
      </c>
      <c r="X22" s="87" t="s">
        <v>299</v>
      </c>
      <c r="Y22" s="342" t="s">
        <v>306</v>
      </c>
      <c r="Z22" s="342" t="s">
        <v>314</v>
      </c>
      <c r="AA22" s="342" t="s">
        <v>318</v>
      </c>
      <c r="AB22" s="342" t="s">
        <v>326</v>
      </c>
      <c r="AC22" s="86" t="s">
        <v>332</v>
      </c>
      <c r="AD22" s="342" t="s">
        <v>338</v>
      </c>
      <c r="AE22" s="342" t="s">
        <v>341</v>
      </c>
      <c r="AF22" s="342" t="s">
        <v>348</v>
      </c>
      <c r="AG22" s="342" t="s">
        <v>356</v>
      </c>
      <c r="AH22" s="342" t="s">
        <v>363</v>
      </c>
      <c r="AI22" s="342" t="s">
        <v>366</v>
      </c>
      <c r="AJ22" s="342" t="s">
        <v>372</v>
      </c>
      <c r="AK22" s="97" t="s">
        <v>381</v>
      </c>
      <c r="AL22" s="1"/>
    </row>
    <row r="23" spans="1:39" ht="15.75">
      <c r="A23" s="3"/>
      <c r="B23" s="15" t="s">
        <v>5</v>
      </c>
      <c r="C23" s="48" t="s">
        <v>6</v>
      </c>
      <c r="D23" s="350">
        <v>0.21000000000000085</v>
      </c>
      <c r="E23" s="267">
        <f t="shared" ref="E23:F25" si="16">E3-D3</f>
        <v>0.14000000000000057</v>
      </c>
      <c r="F23" s="328">
        <f t="shared" si="16"/>
        <v>0.17999999999999972</v>
      </c>
      <c r="G23" s="328">
        <f t="shared" ref="G23:S25" si="17">G3-F3</f>
        <v>-9.9999999999980105E-3</v>
      </c>
      <c r="H23" s="328">
        <f t="shared" si="17"/>
        <v>-0.20000000000000284</v>
      </c>
      <c r="I23" s="328">
        <f t="shared" si="17"/>
        <v>-0.14000000000000057</v>
      </c>
      <c r="J23" s="328">
        <f t="shared" si="17"/>
        <v>-7.9999999999998295E-2</v>
      </c>
      <c r="K23" s="328">
        <f t="shared" si="17"/>
        <v>-3.0000000000001137E-2</v>
      </c>
      <c r="L23" s="328">
        <f t="shared" si="17"/>
        <v>0.10999999999999943</v>
      </c>
      <c r="M23" s="328">
        <f t="shared" si="17"/>
        <v>0.15000000000000213</v>
      </c>
      <c r="N23" s="328">
        <f t="shared" si="17"/>
        <v>7.9999999999998295E-2</v>
      </c>
      <c r="O23" s="328">
        <f t="shared" si="17"/>
        <v>0.28000000000000114</v>
      </c>
      <c r="P23" s="328">
        <f t="shared" si="17"/>
        <v>1.0000000000001563E-2</v>
      </c>
      <c r="Q23" s="328">
        <f t="shared" si="17"/>
        <v>-1.0000000000001563E-2</v>
      </c>
      <c r="R23" s="328">
        <f t="shared" si="17"/>
        <v>0</v>
      </c>
      <c r="S23" s="276">
        <f t="shared" si="17"/>
        <v>-0.10999999999999943</v>
      </c>
      <c r="T23" s="99"/>
      <c r="U23" s="215"/>
      <c r="V23" s="258"/>
      <c r="W23" s="270"/>
      <c r="X23" s="322"/>
      <c r="Y23" s="322"/>
      <c r="Z23" s="322"/>
      <c r="AA23" s="322"/>
      <c r="AB23" s="322"/>
      <c r="AC23" s="358"/>
      <c r="AD23" s="322"/>
      <c r="AE23" s="322"/>
      <c r="AF23" s="322"/>
      <c r="AG23" s="322"/>
      <c r="AH23" s="322"/>
      <c r="AI23" s="322"/>
      <c r="AJ23" s="322"/>
      <c r="AK23" s="98"/>
      <c r="AL23" s="1"/>
    </row>
    <row r="24" spans="1:39" ht="15.75">
      <c r="A24" s="3"/>
      <c r="B24" s="16" t="s">
        <v>12</v>
      </c>
      <c r="C24" s="49" t="s">
        <v>8</v>
      </c>
      <c r="D24" s="248">
        <v>0.21999999999999886</v>
      </c>
      <c r="E24" s="30">
        <f t="shared" si="16"/>
        <v>5.0000000000000711E-2</v>
      </c>
      <c r="F24" s="178">
        <f t="shared" si="16"/>
        <v>0.12999999999999901</v>
      </c>
      <c r="G24" s="178">
        <f t="shared" si="17"/>
        <v>1.0000000000001563E-2</v>
      </c>
      <c r="H24" s="178">
        <f t="shared" si="17"/>
        <v>-0.12999999999999901</v>
      </c>
      <c r="I24" s="178">
        <f t="shared" si="17"/>
        <v>-8.0000000000001847E-2</v>
      </c>
      <c r="J24" s="178">
        <f t="shared" si="17"/>
        <v>-3.9999999999999147E-2</v>
      </c>
      <c r="K24" s="178">
        <f t="shared" ref="K24" si="18">K4-J4</f>
        <v>0</v>
      </c>
      <c r="L24" s="178">
        <f t="shared" ref="L24:S24" si="19">L4-K4</f>
        <v>1.9999999999999574E-2</v>
      </c>
      <c r="M24" s="178">
        <f t="shared" si="19"/>
        <v>0.14000000000000057</v>
      </c>
      <c r="N24" s="178">
        <f t="shared" si="19"/>
        <v>0.33999999999999986</v>
      </c>
      <c r="O24" s="178">
        <f t="shared" si="19"/>
        <v>0.21999999999999886</v>
      </c>
      <c r="P24" s="178">
        <f t="shared" si="19"/>
        <v>3.0000000000001137E-2</v>
      </c>
      <c r="Q24" s="178">
        <f t="shared" si="19"/>
        <v>-3.0000000000001137E-2</v>
      </c>
      <c r="R24" s="178">
        <f t="shared" si="19"/>
        <v>-5.9999999999998721E-2</v>
      </c>
      <c r="S24" s="108">
        <f t="shared" si="19"/>
        <v>-8.0000000000001847E-2</v>
      </c>
      <c r="T24" s="99"/>
      <c r="U24" s="215"/>
      <c r="V24" s="26">
        <f t="shared" ref="V24:AK24" si="20">AVERAGE(D23:D25)</f>
        <v>0.31999999999999967</v>
      </c>
      <c r="W24" s="26">
        <f t="shared" si="20"/>
        <v>8.6666666666667183E-2</v>
      </c>
      <c r="X24" s="321">
        <f t="shared" si="20"/>
        <v>8.9999999999999858E-2</v>
      </c>
      <c r="Y24" s="321">
        <f t="shared" ref="Y24" si="21">AVERAGE(G23:G25)</f>
        <v>-1.3333333333331865E-2</v>
      </c>
      <c r="Z24" s="321">
        <f t="shared" ref="Z24" si="22">AVERAGE(H23:H25)</f>
        <v>-0.17333333333333437</v>
      </c>
      <c r="AA24" s="321">
        <f t="shared" ref="AA24" si="23">AVERAGE(I23:I25)</f>
        <v>-8.6666666666667183E-2</v>
      </c>
      <c r="AB24" s="321">
        <f t="shared" ref="AB24" si="24">AVERAGE(J23:J25)</f>
        <v>-4.666666666666567E-2</v>
      </c>
      <c r="AC24" s="181">
        <f t="shared" si="20"/>
        <v>4.3333333333333002E-2</v>
      </c>
      <c r="AD24" s="321">
        <f t="shared" si="20"/>
        <v>8.6666666666666003E-2</v>
      </c>
      <c r="AE24" s="321">
        <f t="shared" si="20"/>
        <v>0.13333333333333405</v>
      </c>
      <c r="AF24" s="321">
        <f t="shared" si="20"/>
        <v>0.22666666666666657</v>
      </c>
      <c r="AG24" s="321">
        <f t="shared" si="20"/>
        <v>0.25</v>
      </c>
      <c r="AH24" s="321">
        <f t="shared" si="20"/>
        <v>6.6666666666665248E-3</v>
      </c>
      <c r="AI24" s="321">
        <f t="shared" si="20"/>
        <v>-1.3333333333334233E-2</v>
      </c>
      <c r="AJ24" s="321">
        <f t="shared" si="20"/>
        <v>-4.3333333333333002E-2</v>
      </c>
      <c r="AK24" s="107">
        <f t="shared" si="20"/>
        <v>-9.3333333333333712E-2</v>
      </c>
      <c r="AL24" s="1"/>
    </row>
    <row r="25" spans="1:39" ht="15.75">
      <c r="A25" s="3"/>
      <c r="B25" s="16"/>
      <c r="C25" s="50" t="s">
        <v>7</v>
      </c>
      <c r="D25" s="248">
        <v>0.52999999999999936</v>
      </c>
      <c r="E25" s="30">
        <f t="shared" si="16"/>
        <v>7.0000000000000284E-2</v>
      </c>
      <c r="F25" s="178">
        <f t="shared" si="16"/>
        <v>-3.9999999999999147E-2</v>
      </c>
      <c r="G25" s="178">
        <f t="shared" si="17"/>
        <v>-3.9999999999999147E-2</v>
      </c>
      <c r="H25" s="178">
        <f t="shared" si="17"/>
        <v>-0.19000000000000128</v>
      </c>
      <c r="I25" s="178">
        <f t="shared" si="17"/>
        <v>-3.9999999999999147E-2</v>
      </c>
      <c r="J25" s="178">
        <f t="shared" si="17"/>
        <v>-1.9999999999999574E-2</v>
      </c>
      <c r="K25" s="178">
        <f t="shared" si="17"/>
        <v>0.16000000000000014</v>
      </c>
      <c r="L25" s="178">
        <f t="shared" si="17"/>
        <v>0.12999999999999901</v>
      </c>
      <c r="M25" s="178">
        <f t="shared" si="17"/>
        <v>0.10999999999999943</v>
      </c>
      <c r="N25" s="178">
        <f t="shared" si="17"/>
        <v>0.26000000000000156</v>
      </c>
      <c r="O25" s="178">
        <f t="shared" si="17"/>
        <v>0.25</v>
      </c>
      <c r="P25" s="178">
        <f t="shared" si="17"/>
        <v>-2.0000000000003126E-2</v>
      </c>
      <c r="Q25" s="178">
        <f t="shared" si="17"/>
        <v>0</v>
      </c>
      <c r="R25" s="178">
        <f t="shared" si="17"/>
        <v>-7.0000000000000284E-2</v>
      </c>
      <c r="S25" s="108">
        <f t="shared" si="17"/>
        <v>-8.9999999999999858E-2</v>
      </c>
      <c r="T25" s="99"/>
      <c r="U25" s="215"/>
      <c r="V25" s="21"/>
      <c r="W25" s="26"/>
      <c r="X25" s="321"/>
      <c r="Y25" s="344"/>
      <c r="Z25" s="344"/>
      <c r="AA25" s="344"/>
      <c r="AB25" s="344"/>
      <c r="AC25" s="359"/>
      <c r="AD25" s="344"/>
      <c r="AE25" s="344"/>
      <c r="AF25" s="344"/>
      <c r="AG25" s="344"/>
      <c r="AH25" s="344"/>
      <c r="AI25" s="344"/>
      <c r="AJ25" s="344"/>
      <c r="AK25" s="339"/>
      <c r="AL25" s="1"/>
    </row>
    <row r="26" spans="1:39" ht="15.75">
      <c r="A26" s="3"/>
      <c r="B26" s="16"/>
      <c r="C26" s="50"/>
      <c r="D26" s="248"/>
      <c r="E26" s="30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08"/>
      <c r="T26" s="362"/>
      <c r="U26" s="215"/>
      <c r="V26" s="21"/>
      <c r="W26" s="26"/>
      <c r="X26" s="321"/>
      <c r="Y26" s="344"/>
      <c r="Z26" s="344"/>
      <c r="AA26" s="344"/>
      <c r="AB26" s="344"/>
      <c r="AC26" s="359"/>
      <c r="AD26" s="344"/>
      <c r="AE26" s="344"/>
      <c r="AF26" s="344"/>
      <c r="AG26" s="344"/>
      <c r="AH26" s="344"/>
      <c r="AI26" s="344"/>
      <c r="AJ26" s="344"/>
      <c r="AK26" s="339"/>
      <c r="AL26" s="1"/>
    </row>
    <row r="27" spans="1:39" ht="15.75">
      <c r="A27" s="3"/>
      <c r="B27" s="16" t="s">
        <v>9</v>
      </c>
      <c r="C27" s="49" t="s">
        <v>10</v>
      </c>
      <c r="D27" s="248">
        <v>0.28000000000000114</v>
      </c>
      <c r="E27" s="30">
        <f t="shared" ref="E27:S27" si="25">E7-D7</f>
        <v>0.29999999999999893</v>
      </c>
      <c r="F27" s="178">
        <f t="shared" si="25"/>
        <v>0</v>
      </c>
      <c r="G27" s="178">
        <f t="shared" si="25"/>
        <v>-0.33999999999999986</v>
      </c>
      <c r="H27" s="178">
        <f t="shared" si="25"/>
        <v>-0.23000000000000043</v>
      </c>
      <c r="I27" s="178">
        <f t="shared" si="25"/>
        <v>-2.9999999999999361E-2</v>
      </c>
      <c r="J27" s="178">
        <f t="shared" si="25"/>
        <v>-8.9999999999999858E-2</v>
      </c>
      <c r="K27" s="178">
        <f t="shared" si="25"/>
        <v>0.25</v>
      </c>
      <c r="L27" s="178">
        <f t="shared" si="25"/>
        <v>0.22000000000000064</v>
      </c>
      <c r="M27" s="178">
        <f t="shared" si="25"/>
        <v>0.25999999999999979</v>
      </c>
      <c r="N27" s="178">
        <f t="shared" si="25"/>
        <v>0.27999999999999936</v>
      </c>
      <c r="O27" s="178">
        <f t="shared" si="25"/>
        <v>-0.16000000000000014</v>
      </c>
      <c r="P27" s="178">
        <f t="shared" si="25"/>
        <v>-0.20999999999999908</v>
      </c>
      <c r="Q27" s="178">
        <f t="shared" si="25"/>
        <v>0.20999999999999908</v>
      </c>
      <c r="R27" s="178">
        <f t="shared" si="25"/>
        <v>7.0000000000000284E-2</v>
      </c>
      <c r="S27" s="108">
        <f t="shared" si="25"/>
        <v>-8.0000000000000071E-2</v>
      </c>
      <c r="T27" s="99"/>
      <c r="U27" s="215"/>
      <c r="V27" s="26">
        <f t="shared" ref="V27:W27" si="26">D27</f>
        <v>0.28000000000000114</v>
      </c>
      <c r="W27" s="26">
        <f t="shared" si="26"/>
        <v>0.29999999999999893</v>
      </c>
      <c r="X27" s="26">
        <f t="shared" ref="X27" si="27">F27</f>
        <v>0</v>
      </c>
      <c r="Y27" s="26">
        <f t="shared" ref="Y27" si="28">G27</f>
        <v>-0.33999999999999986</v>
      </c>
      <c r="Z27" s="26">
        <f t="shared" ref="Z27" si="29">H27</f>
        <v>-0.23000000000000043</v>
      </c>
      <c r="AA27" s="26">
        <f t="shared" ref="AA27" si="30">I27</f>
        <v>-2.9999999999999361E-2</v>
      </c>
      <c r="AB27" s="26">
        <f t="shared" ref="AB27" si="31">J27</f>
        <v>-8.9999999999999858E-2</v>
      </c>
      <c r="AC27" s="181">
        <f t="shared" ref="AC27:AK27" si="32">K27</f>
        <v>0.25</v>
      </c>
      <c r="AD27" s="321">
        <f t="shared" si="32"/>
        <v>0.22000000000000064</v>
      </c>
      <c r="AE27" s="321">
        <f t="shared" si="32"/>
        <v>0.25999999999999979</v>
      </c>
      <c r="AF27" s="321">
        <f t="shared" si="32"/>
        <v>0.27999999999999936</v>
      </c>
      <c r="AG27" s="321">
        <f t="shared" si="32"/>
        <v>-0.16000000000000014</v>
      </c>
      <c r="AH27" s="321">
        <f t="shared" si="32"/>
        <v>-0.20999999999999908</v>
      </c>
      <c r="AI27" s="321">
        <f t="shared" si="32"/>
        <v>0.20999999999999908</v>
      </c>
      <c r="AJ27" s="321">
        <f t="shared" si="32"/>
        <v>7.0000000000000284E-2</v>
      </c>
      <c r="AK27" s="107">
        <f t="shared" si="32"/>
        <v>-8.0000000000000071E-2</v>
      </c>
      <c r="AL27" s="1"/>
    </row>
    <row r="28" spans="1:39" ht="15.75">
      <c r="A28" s="3"/>
      <c r="B28" s="16"/>
      <c r="C28" s="49"/>
      <c r="D28" s="248"/>
      <c r="E28" s="30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08"/>
      <c r="T28" s="363"/>
      <c r="U28" s="215"/>
      <c r="V28" s="260"/>
      <c r="W28" s="261"/>
      <c r="X28" s="345"/>
      <c r="Y28" s="345"/>
      <c r="Z28" s="345"/>
      <c r="AA28" s="345"/>
      <c r="AB28" s="345"/>
      <c r="AC28" s="360"/>
      <c r="AD28" s="345"/>
      <c r="AE28" s="345"/>
      <c r="AF28" s="345"/>
      <c r="AG28" s="345"/>
      <c r="AH28" s="345"/>
      <c r="AI28" s="345"/>
      <c r="AJ28" s="345"/>
      <c r="AK28" s="262"/>
      <c r="AL28" s="1"/>
    </row>
    <row r="29" spans="1:39" ht="15.75">
      <c r="A29" s="3"/>
      <c r="B29" s="16" t="s">
        <v>11</v>
      </c>
      <c r="C29" s="49">
        <v>99</v>
      </c>
      <c r="D29" s="248">
        <v>0.62000000000000099</v>
      </c>
      <c r="E29" s="30">
        <f t="shared" ref="E29:S30" si="33">E9-D9</f>
        <v>0.41999999999999993</v>
      </c>
      <c r="F29" s="178">
        <f t="shared" si="33"/>
        <v>9.9999999999999645E-2</v>
      </c>
      <c r="G29" s="178">
        <f t="shared" si="33"/>
        <v>0.15000000000000036</v>
      </c>
      <c r="H29" s="178">
        <f t="shared" si="33"/>
        <v>3.9999999999999147E-2</v>
      </c>
      <c r="I29" s="178">
        <f t="shared" si="33"/>
        <v>2.9999999999999361E-2</v>
      </c>
      <c r="J29" s="178">
        <f t="shared" si="33"/>
        <v>7.0000000000000284E-2</v>
      </c>
      <c r="K29" s="178">
        <f t="shared" si="33"/>
        <v>0.25</v>
      </c>
      <c r="L29" s="178">
        <f t="shared" si="33"/>
        <v>-0.11999999999999922</v>
      </c>
      <c r="M29" s="178">
        <f t="shared" si="33"/>
        <v>-0.14000000000000057</v>
      </c>
      <c r="N29" s="178">
        <f t="shared" si="33"/>
        <v>7.0000000000000284E-2</v>
      </c>
      <c r="O29" s="178">
        <f t="shared" si="33"/>
        <v>0.24000000000000021</v>
      </c>
      <c r="P29" s="178">
        <f t="shared" si="33"/>
        <v>-7.0000000000000284E-2</v>
      </c>
      <c r="Q29" s="178">
        <f t="shared" si="33"/>
        <v>-0.10999999999999943</v>
      </c>
      <c r="R29" s="178">
        <f t="shared" si="33"/>
        <v>-0.22000000000000064</v>
      </c>
      <c r="S29" s="108">
        <f t="shared" si="33"/>
        <v>-0.1899999999999995</v>
      </c>
      <c r="T29" s="362"/>
      <c r="U29" s="215"/>
      <c r="V29" s="321">
        <f t="shared" ref="V29" si="34">AVERAGE(D29:D30)</f>
        <v>0.59000000000000075</v>
      </c>
      <c r="W29" s="321">
        <f t="shared" ref="W29" si="35">AVERAGE(E29:E30)</f>
        <v>0.41999999999999993</v>
      </c>
      <c r="X29" s="321">
        <f t="shared" ref="X29" si="36">AVERAGE(F29:F30)</f>
        <v>8.4999999999999964E-2</v>
      </c>
      <c r="Y29" s="321">
        <f t="shared" ref="Y29:AK29" si="37">AVERAGE(G29:G30)</f>
        <v>0.15000000000000036</v>
      </c>
      <c r="Z29" s="321">
        <f t="shared" si="37"/>
        <v>3.9999999999999147E-2</v>
      </c>
      <c r="AA29" s="321">
        <f t="shared" si="37"/>
        <v>3.0000000000000249E-2</v>
      </c>
      <c r="AB29" s="321">
        <f t="shared" si="37"/>
        <v>7.4999999999999289E-2</v>
      </c>
      <c r="AC29" s="181">
        <f t="shared" si="37"/>
        <v>0.24000000000000021</v>
      </c>
      <c r="AD29" s="321">
        <f t="shared" si="37"/>
        <v>-0.11999999999999922</v>
      </c>
      <c r="AE29" s="321">
        <f t="shared" si="37"/>
        <v>-0.14500000000000046</v>
      </c>
      <c r="AF29" s="321">
        <f t="shared" si="37"/>
        <v>7.0000000000000284E-2</v>
      </c>
      <c r="AG29" s="321">
        <f t="shared" si="37"/>
        <v>0.24000000000000021</v>
      </c>
      <c r="AH29" s="321">
        <f t="shared" si="37"/>
        <v>-7.0000000000000284E-2</v>
      </c>
      <c r="AI29" s="321">
        <f t="shared" si="37"/>
        <v>-0.10999999999999943</v>
      </c>
      <c r="AJ29" s="321">
        <f t="shared" si="37"/>
        <v>-0.21500000000000075</v>
      </c>
      <c r="AK29" s="107">
        <f t="shared" si="37"/>
        <v>-0.1899999999999995</v>
      </c>
      <c r="AL29" s="1"/>
    </row>
    <row r="30" spans="1:39" ht="15.75">
      <c r="A30" s="3"/>
      <c r="B30" s="59"/>
      <c r="C30" s="50" t="s">
        <v>74</v>
      </c>
      <c r="D30" s="248">
        <v>0.5600000000000005</v>
      </c>
      <c r="E30" s="30">
        <f t="shared" si="33"/>
        <v>0.41999999999999993</v>
      </c>
      <c r="F30" s="178">
        <f t="shared" si="33"/>
        <v>7.0000000000000284E-2</v>
      </c>
      <c r="G30" s="178">
        <f t="shared" si="33"/>
        <v>0.15000000000000036</v>
      </c>
      <c r="H30" s="178">
        <f t="shared" si="33"/>
        <v>3.9999999999999147E-2</v>
      </c>
      <c r="I30" s="178">
        <f t="shared" si="33"/>
        <v>3.0000000000001137E-2</v>
      </c>
      <c r="J30" s="178">
        <f t="shared" si="33"/>
        <v>7.9999999999998295E-2</v>
      </c>
      <c r="K30" s="178">
        <f t="shared" si="33"/>
        <v>0.23000000000000043</v>
      </c>
      <c r="L30" s="178">
        <f t="shared" si="33"/>
        <v>-0.11999999999999922</v>
      </c>
      <c r="M30" s="178">
        <f t="shared" si="33"/>
        <v>-0.15000000000000036</v>
      </c>
      <c r="N30" s="178">
        <f t="shared" si="33"/>
        <v>7.0000000000000284E-2</v>
      </c>
      <c r="O30" s="178">
        <f t="shared" si="33"/>
        <v>0.24000000000000021</v>
      </c>
      <c r="P30" s="178">
        <f t="shared" si="33"/>
        <v>-7.0000000000000284E-2</v>
      </c>
      <c r="Q30" s="178">
        <f t="shared" si="33"/>
        <v>-0.10999999999999943</v>
      </c>
      <c r="R30" s="178">
        <f t="shared" si="33"/>
        <v>-0.21000000000000085</v>
      </c>
      <c r="S30" s="108">
        <f t="shared" si="33"/>
        <v>-0.1899999999999995</v>
      </c>
      <c r="T30" s="362"/>
      <c r="U30" s="215"/>
      <c r="V30" s="21"/>
      <c r="W30" s="26"/>
      <c r="X30" s="321"/>
      <c r="Y30" s="321"/>
      <c r="Z30" s="321"/>
      <c r="AA30" s="321"/>
      <c r="AB30" s="321"/>
      <c r="AC30" s="181"/>
      <c r="AD30" s="321"/>
      <c r="AE30" s="321"/>
      <c r="AF30" s="321"/>
      <c r="AG30" s="321"/>
      <c r="AH30" s="321"/>
      <c r="AI30" s="321"/>
      <c r="AJ30" s="321"/>
      <c r="AK30" s="107"/>
      <c r="AL30" s="1"/>
    </row>
    <row r="31" spans="1:39" ht="15.75">
      <c r="A31" s="3"/>
      <c r="B31" s="16"/>
      <c r="C31" s="50"/>
      <c r="D31" s="248"/>
      <c r="E31" s="30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08"/>
      <c r="T31" s="363"/>
      <c r="U31" s="215"/>
      <c r="V31" s="21"/>
      <c r="W31" s="26"/>
      <c r="X31" s="321"/>
      <c r="Y31" s="321"/>
      <c r="Z31" s="321"/>
      <c r="AA31" s="321"/>
      <c r="AB31" s="321"/>
      <c r="AC31" s="181"/>
      <c r="AD31" s="321"/>
      <c r="AE31" s="321"/>
      <c r="AF31" s="321"/>
      <c r="AG31" s="321"/>
      <c r="AH31" s="321"/>
      <c r="AI31" s="321"/>
      <c r="AJ31" s="321"/>
      <c r="AK31" s="107"/>
      <c r="AL31" s="1"/>
    </row>
    <row r="32" spans="1:39" ht="15.75">
      <c r="A32" s="3"/>
      <c r="B32" s="16" t="s">
        <v>13</v>
      </c>
      <c r="C32" s="49">
        <v>62</v>
      </c>
      <c r="D32" s="248">
        <v>9.0000000000001634E-2</v>
      </c>
      <c r="E32" s="30">
        <f t="shared" ref="E32:S35" si="38">E12-D12</f>
        <v>0.28999999999999915</v>
      </c>
      <c r="F32" s="178">
        <f t="shared" si="38"/>
        <v>0.11999999999999922</v>
      </c>
      <c r="G32" s="178">
        <f t="shared" si="38"/>
        <v>-1.9999999999999574E-2</v>
      </c>
      <c r="H32" s="178">
        <f t="shared" si="38"/>
        <v>-7.0000000000000284E-2</v>
      </c>
      <c r="I32" s="178">
        <f t="shared" si="38"/>
        <v>-9.9999999999999645E-2</v>
      </c>
      <c r="J32" s="178">
        <f t="shared" si="38"/>
        <v>-0.13999999999999879</v>
      </c>
      <c r="K32" s="178">
        <f t="shared" si="38"/>
        <v>-4.0000000000000924E-2</v>
      </c>
      <c r="L32" s="178">
        <f t="shared" si="38"/>
        <v>6.0000000000000497E-2</v>
      </c>
      <c r="M32" s="178">
        <f t="shared" si="38"/>
        <v>1.9999999999999574E-2</v>
      </c>
      <c r="N32" s="178">
        <f t="shared" si="38"/>
        <v>0.25</v>
      </c>
      <c r="O32" s="178">
        <f t="shared" si="38"/>
        <v>8.9999999999999858E-2</v>
      </c>
      <c r="P32" s="178">
        <f t="shared" si="38"/>
        <v>-3.9999999999999147E-2</v>
      </c>
      <c r="Q32" s="178">
        <f t="shared" si="38"/>
        <v>3.9999999999999147E-2</v>
      </c>
      <c r="R32" s="178">
        <f t="shared" si="38"/>
        <v>-2.9999999999999361E-2</v>
      </c>
      <c r="S32" s="108">
        <f t="shared" si="38"/>
        <v>-9.9999999999999645E-2</v>
      </c>
      <c r="T32" s="99"/>
      <c r="U32" s="216"/>
      <c r="V32" s="21"/>
      <c r="W32" s="26"/>
      <c r="X32" s="321"/>
      <c r="Y32" s="321"/>
      <c r="Z32" s="321"/>
      <c r="AA32" s="321"/>
      <c r="AB32" s="321"/>
      <c r="AC32" s="181"/>
      <c r="AD32" s="321"/>
      <c r="AE32" s="321"/>
      <c r="AF32" s="321"/>
      <c r="AG32" s="321"/>
      <c r="AH32" s="321"/>
      <c r="AI32" s="321"/>
      <c r="AJ32" s="321"/>
      <c r="AK32" s="107"/>
      <c r="AL32" s="1"/>
    </row>
    <row r="33" spans="1:38" ht="15.75">
      <c r="A33" s="4"/>
      <c r="B33" s="16" t="s">
        <v>12</v>
      </c>
      <c r="C33" s="49">
        <v>63</v>
      </c>
      <c r="D33" s="248">
        <v>0.49000000000000021</v>
      </c>
      <c r="E33" s="30">
        <f t="shared" si="38"/>
        <v>0.34999999999999964</v>
      </c>
      <c r="F33" s="178">
        <f t="shared" si="38"/>
        <v>8.0000000000000071E-2</v>
      </c>
      <c r="G33" s="178">
        <f t="shared" si="38"/>
        <v>0</v>
      </c>
      <c r="H33" s="178">
        <f t="shared" si="38"/>
        <v>-5.0000000000000711E-2</v>
      </c>
      <c r="I33" s="178">
        <f t="shared" si="38"/>
        <v>-0.25</v>
      </c>
      <c r="J33" s="178">
        <f t="shared" si="38"/>
        <v>-0.16999999999999993</v>
      </c>
      <c r="K33" s="178">
        <f t="shared" si="38"/>
        <v>8.0000000000000071E-2</v>
      </c>
      <c r="L33" s="178">
        <f t="shared" si="38"/>
        <v>-9.9999999999997868E-3</v>
      </c>
      <c r="M33" s="178">
        <f t="shared" si="38"/>
        <v>-4.0000000000000924E-2</v>
      </c>
      <c r="N33" s="178">
        <f t="shared" si="38"/>
        <v>0.30000000000000071</v>
      </c>
      <c r="O33" s="178">
        <f t="shared" si="38"/>
        <v>0.47000000000000064</v>
      </c>
      <c r="P33" s="178">
        <f t="shared" si="38"/>
        <v>2.9999999999999361E-2</v>
      </c>
      <c r="Q33" s="178">
        <f t="shared" ref="Q33" si="39">Q13-P13</f>
        <v>-0.19999999999999929</v>
      </c>
      <c r="R33" s="178">
        <f t="shared" ref="R33:S33" si="40">R13-Q13</f>
        <v>-0.22000000000000064</v>
      </c>
      <c r="S33" s="108">
        <f t="shared" si="40"/>
        <v>-0.1899999999999995</v>
      </c>
      <c r="T33" s="362"/>
      <c r="U33" s="217"/>
      <c r="V33" s="21"/>
      <c r="W33" s="26"/>
      <c r="X33" s="321"/>
      <c r="Y33" s="321"/>
      <c r="Z33" s="321"/>
      <c r="AA33" s="321"/>
      <c r="AB33" s="321"/>
      <c r="AC33" s="181"/>
      <c r="AD33" s="321"/>
      <c r="AE33" s="321"/>
      <c r="AF33" s="321"/>
      <c r="AG33" s="321"/>
      <c r="AH33" s="321"/>
      <c r="AI33" s="321"/>
      <c r="AJ33" s="321"/>
      <c r="AK33" s="107"/>
      <c r="AL33" s="1"/>
    </row>
    <row r="34" spans="1:38" ht="15.75">
      <c r="A34" s="5"/>
      <c r="B34" s="16"/>
      <c r="C34" s="49">
        <v>64</v>
      </c>
      <c r="D34" s="248">
        <v>0.32000000000000028</v>
      </c>
      <c r="E34" s="30">
        <f t="shared" si="38"/>
        <v>0.5600000000000005</v>
      </c>
      <c r="F34" s="178">
        <f t="shared" si="38"/>
        <v>0.10999999999999943</v>
      </c>
      <c r="G34" s="178">
        <f t="shared" si="38"/>
        <v>0.1899999999999995</v>
      </c>
      <c r="H34" s="178">
        <f t="shared" si="38"/>
        <v>8.9999999999999858E-2</v>
      </c>
      <c r="I34" s="178">
        <f t="shared" si="38"/>
        <v>-4.9999999999998934E-2</v>
      </c>
      <c r="J34" s="178">
        <f t="shared" si="38"/>
        <v>9.9999999999997868E-3</v>
      </c>
      <c r="K34" s="178">
        <f t="shared" si="38"/>
        <v>7.0000000000000284E-2</v>
      </c>
      <c r="L34" s="178">
        <f t="shared" si="38"/>
        <v>9.9999999999999645E-2</v>
      </c>
      <c r="M34" s="178">
        <f t="shared" si="38"/>
        <v>-8.0000000000000071E-2</v>
      </c>
      <c r="N34" s="178">
        <f t="shared" si="38"/>
        <v>0.17999999999999972</v>
      </c>
      <c r="O34" s="178">
        <f t="shared" si="38"/>
        <v>0.16999999999999993</v>
      </c>
      <c r="P34" s="178">
        <f t="shared" si="38"/>
        <v>8.9999999999999858E-2</v>
      </c>
      <c r="Q34" s="178">
        <f t="shared" si="38"/>
        <v>6.0000000000000497E-2</v>
      </c>
      <c r="R34" s="178">
        <f t="shared" si="38"/>
        <v>-0.15000000000000036</v>
      </c>
      <c r="S34" s="108">
        <f t="shared" si="38"/>
        <v>-0.15000000000000036</v>
      </c>
      <c r="T34" s="99"/>
      <c r="U34" s="237"/>
      <c r="V34" s="21">
        <f t="shared" ref="V34:X34" si="41">AVERAGE(D32:D35)</f>
        <v>0.24000000000000066</v>
      </c>
      <c r="W34" s="21">
        <f t="shared" si="41"/>
        <v>0.41499999999999959</v>
      </c>
      <c r="X34" s="321">
        <f t="shared" si="41"/>
        <v>0.11999999999999966</v>
      </c>
      <c r="Y34" s="321">
        <f>AVERAGE(G32:G35)</f>
        <v>4.2499999999999982E-2</v>
      </c>
      <c r="Z34" s="321">
        <f>AVERAGE(H32:H35)</f>
        <v>9.9999999999997868E-3</v>
      </c>
      <c r="AA34" s="21">
        <f t="shared" ref="AA34" si="42">AVERAGE(I32:I35)</f>
        <v>-0.10249999999999959</v>
      </c>
      <c r="AB34" s="21">
        <f t="shared" ref="AB34" si="43">AVERAGE(J32:J35)</f>
        <v>-6.4999999999999947E-2</v>
      </c>
      <c r="AC34" s="181">
        <f t="shared" ref="AC34:AK34" si="44">AVERAGE(K32:K35)</f>
        <v>5.0000000000000266E-2</v>
      </c>
      <c r="AD34" s="321">
        <f t="shared" si="44"/>
        <v>4.4999999999999929E-2</v>
      </c>
      <c r="AE34" s="321">
        <f t="shared" si="44"/>
        <v>-3.5000000000000586E-2</v>
      </c>
      <c r="AF34" s="321">
        <f t="shared" si="44"/>
        <v>0.2150000000000003</v>
      </c>
      <c r="AG34" s="321">
        <f t="shared" si="44"/>
        <v>0.22750000000000004</v>
      </c>
      <c r="AH34" s="321">
        <f t="shared" si="44"/>
        <v>4.7499999999999876E-2</v>
      </c>
      <c r="AI34" s="321">
        <f t="shared" si="44"/>
        <v>-2.249999999999952E-2</v>
      </c>
      <c r="AJ34" s="321">
        <f t="shared" si="44"/>
        <v>-0.11500000000000021</v>
      </c>
      <c r="AK34" s="107">
        <f t="shared" si="44"/>
        <v>-0.14500000000000002</v>
      </c>
      <c r="AL34" s="1"/>
    </row>
    <row r="35" spans="1:38" ht="15.75">
      <c r="A35" s="5"/>
      <c r="B35" s="16"/>
      <c r="C35" s="49">
        <v>65</v>
      </c>
      <c r="D35" s="248">
        <v>6.0000000000000497E-2</v>
      </c>
      <c r="E35" s="30">
        <f t="shared" si="38"/>
        <v>0.45999999999999908</v>
      </c>
      <c r="F35" s="178">
        <f t="shared" si="38"/>
        <v>0.16999999999999993</v>
      </c>
      <c r="G35" s="178">
        <f t="shared" si="38"/>
        <v>0</v>
      </c>
      <c r="H35" s="178">
        <f t="shared" si="38"/>
        <v>7.0000000000000284E-2</v>
      </c>
      <c r="I35" s="178">
        <f t="shared" si="38"/>
        <v>-9.9999999999997868E-3</v>
      </c>
      <c r="J35" s="178">
        <f t="shared" si="38"/>
        <v>3.9999999999999147E-2</v>
      </c>
      <c r="K35" s="178">
        <f t="shared" si="38"/>
        <v>9.0000000000001634E-2</v>
      </c>
      <c r="L35" s="178">
        <f t="shared" si="38"/>
        <v>2.9999999999999361E-2</v>
      </c>
      <c r="M35" s="178">
        <f t="shared" si="38"/>
        <v>-4.0000000000000924E-2</v>
      </c>
      <c r="N35" s="178">
        <f t="shared" si="38"/>
        <v>0.13000000000000078</v>
      </c>
      <c r="O35" s="178">
        <f t="shared" si="38"/>
        <v>0.17999999999999972</v>
      </c>
      <c r="P35" s="178">
        <f t="shared" si="38"/>
        <v>0.10999999999999943</v>
      </c>
      <c r="Q35" s="178">
        <f t="shared" si="38"/>
        <v>1.0000000000001563E-2</v>
      </c>
      <c r="R35" s="178">
        <f t="shared" si="38"/>
        <v>-6.0000000000000497E-2</v>
      </c>
      <c r="S35" s="108">
        <f t="shared" si="38"/>
        <v>-0.14000000000000057</v>
      </c>
      <c r="T35" s="99"/>
      <c r="U35" s="215"/>
      <c r="V35" s="21"/>
      <c r="W35" s="26"/>
      <c r="X35" s="321"/>
      <c r="Y35" s="321"/>
      <c r="Z35" s="321"/>
      <c r="AA35" s="321"/>
      <c r="AB35" s="321"/>
      <c r="AC35" s="181"/>
      <c r="AD35" s="321"/>
      <c r="AE35" s="321"/>
      <c r="AF35" s="321"/>
      <c r="AG35" s="321"/>
      <c r="AH35" s="321"/>
      <c r="AI35" s="321"/>
      <c r="AJ35" s="321"/>
      <c r="AK35" s="107"/>
      <c r="AL35" s="1"/>
    </row>
    <row r="36" spans="1:38" ht="15.75">
      <c r="A36" s="5"/>
      <c r="B36" s="16"/>
      <c r="C36" s="50"/>
      <c r="D36" s="248"/>
      <c r="E36" s="30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08"/>
      <c r="T36" s="363"/>
      <c r="U36" s="215"/>
      <c r="V36" s="21"/>
      <c r="W36" s="26"/>
      <c r="X36" s="321"/>
      <c r="Y36" s="321"/>
      <c r="Z36" s="321"/>
      <c r="AA36" s="321"/>
      <c r="AB36" s="321"/>
      <c r="AC36" s="181"/>
      <c r="AD36" s="321"/>
      <c r="AE36" s="321"/>
      <c r="AF36" s="321"/>
      <c r="AG36" s="321"/>
      <c r="AH36" s="321"/>
      <c r="AI36" s="321"/>
      <c r="AJ36" s="321"/>
      <c r="AK36" s="107"/>
      <c r="AL36" s="1"/>
    </row>
    <row r="37" spans="1:38" ht="15.75">
      <c r="A37" s="5"/>
      <c r="B37" s="16" t="s">
        <v>0</v>
      </c>
      <c r="C37" s="50">
        <v>76</v>
      </c>
      <c r="D37" s="248">
        <v>0.4399999999999995</v>
      </c>
      <c r="E37" s="30">
        <f t="shared" ref="E37:S39" si="45">E17-D17</f>
        <v>0.47000000000000064</v>
      </c>
      <c r="F37" s="178">
        <f t="shared" si="45"/>
        <v>7.0000000000000284E-2</v>
      </c>
      <c r="G37" s="178">
        <f t="shared" si="45"/>
        <v>8.0000000000000071E-2</v>
      </c>
      <c r="H37" s="178">
        <f t="shared" si="45"/>
        <v>9.9999999999997868E-3</v>
      </c>
      <c r="I37" s="178">
        <f t="shared" si="45"/>
        <v>0</v>
      </c>
      <c r="J37" s="178">
        <f t="shared" si="45"/>
        <v>5.0000000000000711E-2</v>
      </c>
      <c r="K37" s="178">
        <f t="shared" si="45"/>
        <v>-6.0000000000000497E-2</v>
      </c>
      <c r="L37" s="178">
        <f t="shared" si="45"/>
        <v>-0.40000000000000036</v>
      </c>
      <c r="M37" s="178">
        <f t="shared" si="45"/>
        <v>-0.10999999999999943</v>
      </c>
      <c r="N37" s="178">
        <f t="shared" si="45"/>
        <v>5.9999999999998721E-2</v>
      </c>
      <c r="O37" s="178">
        <f t="shared" si="45"/>
        <v>5.0000000000000711E-2</v>
      </c>
      <c r="P37" s="178">
        <f t="shared" si="45"/>
        <v>7.0000000000000284E-2</v>
      </c>
      <c r="Q37" s="178">
        <f t="shared" si="45"/>
        <v>2.9999999999999361E-2</v>
      </c>
      <c r="R37" s="178">
        <f t="shared" si="45"/>
        <v>-0.10999999999999943</v>
      </c>
      <c r="S37" s="108">
        <f t="shared" si="45"/>
        <v>-4.0000000000000924E-2</v>
      </c>
      <c r="T37" s="362"/>
      <c r="U37" s="215"/>
      <c r="V37" s="21"/>
      <c r="W37" s="26"/>
      <c r="X37" s="321"/>
      <c r="Y37" s="321"/>
      <c r="Z37" s="321"/>
      <c r="AA37" s="321"/>
      <c r="AB37" s="321"/>
      <c r="AC37" s="181"/>
      <c r="AD37" s="321"/>
      <c r="AE37" s="321"/>
      <c r="AF37" s="321"/>
      <c r="AG37" s="321"/>
      <c r="AH37" s="321"/>
      <c r="AI37" s="321"/>
      <c r="AJ37" s="321"/>
      <c r="AK37" s="107"/>
      <c r="AL37" s="1"/>
    </row>
    <row r="38" spans="1:38" ht="15.75">
      <c r="A38" s="5"/>
      <c r="B38" s="16" t="s">
        <v>12</v>
      </c>
      <c r="C38" s="49">
        <v>71</v>
      </c>
      <c r="D38" s="248">
        <v>0.23999999999999932</v>
      </c>
      <c r="E38" s="30">
        <f t="shared" si="45"/>
        <v>0.23000000000000043</v>
      </c>
      <c r="F38" s="178">
        <f t="shared" si="45"/>
        <v>0.15000000000000036</v>
      </c>
      <c r="G38" s="178">
        <f t="shared" si="45"/>
        <v>0.11999999999999922</v>
      </c>
      <c r="H38" s="178">
        <f t="shared" si="45"/>
        <v>0.14000000000000057</v>
      </c>
      <c r="I38" s="178">
        <f t="shared" si="45"/>
        <v>2.9999999999999361E-2</v>
      </c>
      <c r="J38" s="178">
        <f t="shared" si="45"/>
        <v>7.0000000000000284E-2</v>
      </c>
      <c r="K38" s="178">
        <f t="shared" si="45"/>
        <v>6.0000000000000497E-2</v>
      </c>
      <c r="L38" s="178">
        <f t="shared" si="45"/>
        <v>-6.0000000000000497E-2</v>
      </c>
      <c r="M38" s="178">
        <f t="shared" si="45"/>
        <v>-0.10999999999999943</v>
      </c>
      <c r="N38" s="178">
        <f t="shared" si="45"/>
        <v>2.9999999999999361E-2</v>
      </c>
      <c r="O38" s="178">
        <f t="shared" si="45"/>
        <v>0.14000000000000057</v>
      </c>
      <c r="P38" s="178">
        <f t="shared" si="45"/>
        <v>8.9999999999999858E-2</v>
      </c>
      <c r="Q38" s="178">
        <f t="shared" si="45"/>
        <v>-2.9999999999999361E-2</v>
      </c>
      <c r="R38" s="178">
        <f t="shared" si="45"/>
        <v>-9.0000000000001634E-2</v>
      </c>
      <c r="S38" s="108">
        <f t="shared" si="45"/>
        <v>-6.9999999999998508E-2</v>
      </c>
      <c r="T38" s="362"/>
      <c r="U38" s="215"/>
      <c r="V38" s="21">
        <f t="shared" ref="V38:X38" si="46">AVERAGE(D37:D39)</f>
        <v>0.28999999999999976</v>
      </c>
      <c r="W38" s="21">
        <f t="shared" si="46"/>
        <v>0.30333333333333368</v>
      </c>
      <c r="X38" s="321">
        <f t="shared" si="46"/>
        <v>9.666666666666697E-2</v>
      </c>
      <c r="Y38" s="321">
        <f t="shared" ref="Y38:AK38" si="47">AVERAGE(G37:G39)</f>
        <v>0.10666666666666647</v>
      </c>
      <c r="Z38" s="321">
        <f t="shared" si="47"/>
        <v>0.12999999999999989</v>
      </c>
      <c r="AA38" s="321">
        <f t="shared" si="47"/>
        <v>2.3333333333333133E-2</v>
      </c>
      <c r="AB38" s="321">
        <f t="shared" si="47"/>
        <v>9.0000000000000149E-2</v>
      </c>
      <c r="AC38" s="181">
        <f t="shared" si="47"/>
        <v>5.6666666666667233E-2</v>
      </c>
      <c r="AD38" s="321">
        <f t="shared" si="47"/>
        <v>-0.17666666666666705</v>
      </c>
      <c r="AE38" s="321">
        <f t="shared" si="47"/>
        <v>-8.9999999999999858E-2</v>
      </c>
      <c r="AF38" s="321">
        <f t="shared" si="47"/>
        <v>1.9999999999999574E-2</v>
      </c>
      <c r="AG38" s="321">
        <f t="shared" si="47"/>
        <v>9.0000000000000455E-2</v>
      </c>
      <c r="AH38" s="321">
        <f t="shared" si="47"/>
        <v>9.9999999999999645E-2</v>
      </c>
      <c r="AI38" s="321">
        <f t="shared" si="47"/>
        <v>-1.6666666666666313E-2</v>
      </c>
      <c r="AJ38" s="321">
        <f t="shared" si="47"/>
        <v>-0.10666666666666735</v>
      </c>
      <c r="AK38" s="107">
        <f t="shared" si="47"/>
        <v>-6.9999999999999687E-2</v>
      </c>
      <c r="AL38" s="1"/>
    </row>
    <row r="39" spans="1:38" ht="15.75">
      <c r="A39" s="5"/>
      <c r="B39" s="16"/>
      <c r="C39" s="50" t="s">
        <v>14</v>
      </c>
      <c r="D39" s="248">
        <v>0.19000000000000039</v>
      </c>
      <c r="E39" s="30">
        <f t="shared" si="45"/>
        <v>0.20999999999999996</v>
      </c>
      <c r="F39" s="178">
        <f t="shared" si="45"/>
        <v>7.0000000000000284E-2</v>
      </c>
      <c r="G39" s="178">
        <f t="shared" si="45"/>
        <v>0.12000000000000011</v>
      </c>
      <c r="H39" s="178">
        <f t="shared" si="45"/>
        <v>0.23999999999999932</v>
      </c>
      <c r="I39" s="178">
        <f t="shared" si="45"/>
        <v>4.0000000000000036E-2</v>
      </c>
      <c r="J39" s="178">
        <f t="shared" si="45"/>
        <v>0.14999999999999947</v>
      </c>
      <c r="K39" s="178">
        <f t="shared" si="45"/>
        <v>0.17000000000000171</v>
      </c>
      <c r="L39" s="178">
        <f t="shared" si="45"/>
        <v>-7.0000000000000284E-2</v>
      </c>
      <c r="M39" s="178">
        <f t="shared" si="45"/>
        <v>-5.0000000000000711E-2</v>
      </c>
      <c r="N39" s="178">
        <f t="shared" si="45"/>
        <v>-2.9999999999999361E-2</v>
      </c>
      <c r="O39" s="178">
        <f t="shared" si="45"/>
        <v>8.0000000000000071E-2</v>
      </c>
      <c r="P39" s="178">
        <f t="shared" si="45"/>
        <v>0.13999999999999879</v>
      </c>
      <c r="Q39" s="178">
        <f t="shared" si="45"/>
        <v>-4.9999999999998934E-2</v>
      </c>
      <c r="R39" s="178">
        <f t="shared" si="45"/>
        <v>-0.12000000000000099</v>
      </c>
      <c r="S39" s="108">
        <f t="shared" si="45"/>
        <v>-9.9999999999999645E-2</v>
      </c>
      <c r="T39" s="362"/>
      <c r="U39" s="215"/>
      <c r="V39" s="21"/>
      <c r="W39" s="26"/>
      <c r="X39" s="321"/>
      <c r="Y39" s="321"/>
      <c r="Z39" s="321"/>
      <c r="AA39" s="321"/>
      <c r="AB39" s="321"/>
      <c r="AC39" s="181"/>
      <c r="AD39" s="321"/>
      <c r="AE39" s="321"/>
      <c r="AF39" s="321"/>
      <c r="AG39" s="321"/>
      <c r="AH39" s="321"/>
      <c r="AI39" s="321"/>
      <c r="AJ39" s="321"/>
      <c r="AK39" s="107"/>
      <c r="AL39" s="1"/>
    </row>
    <row r="40" spans="1:38" ht="15.75">
      <c r="A40" s="5"/>
      <c r="B40" s="16"/>
      <c r="C40" s="50"/>
      <c r="D40" s="248"/>
      <c r="E40" s="30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08"/>
      <c r="T40" s="363"/>
      <c r="U40" s="215"/>
      <c r="V40" s="21"/>
      <c r="W40" s="26"/>
      <c r="X40" s="321"/>
      <c r="Y40" s="321"/>
      <c r="Z40" s="321"/>
      <c r="AA40" s="321"/>
      <c r="AB40" s="321"/>
      <c r="AC40" s="181"/>
      <c r="AD40" s="321"/>
      <c r="AE40" s="321"/>
      <c r="AF40" s="321"/>
      <c r="AG40" s="321"/>
      <c r="AH40" s="321"/>
      <c r="AI40" s="321"/>
      <c r="AJ40" s="321"/>
      <c r="AK40" s="107"/>
      <c r="AL40" s="1"/>
    </row>
    <row r="41" spans="1:38" ht="16.5" thickBot="1">
      <c r="A41" s="5"/>
      <c r="B41" s="17" t="s">
        <v>2</v>
      </c>
      <c r="C41" s="51" t="s">
        <v>3</v>
      </c>
      <c r="D41" s="351">
        <v>0.33999999999999986</v>
      </c>
      <c r="E41" s="273">
        <f t="shared" ref="E41:S41" si="48">E21-D21</f>
        <v>-1.9999999999999574E-2</v>
      </c>
      <c r="F41" s="329">
        <f t="shared" si="48"/>
        <v>-7.0000000000000284E-2</v>
      </c>
      <c r="G41" s="329">
        <f t="shared" si="48"/>
        <v>9.9999999999997868E-3</v>
      </c>
      <c r="H41" s="329">
        <f t="shared" si="48"/>
        <v>0.10000000000000053</v>
      </c>
      <c r="I41" s="329">
        <f t="shared" si="48"/>
        <v>-4.0000000000000036E-2</v>
      </c>
      <c r="J41" s="329">
        <f t="shared" si="48"/>
        <v>6.9999999999999396E-2</v>
      </c>
      <c r="K41" s="329">
        <f t="shared" si="48"/>
        <v>8.9999999999999858E-2</v>
      </c>
      <c r="L41" s="329">
        <f t="shared" si="48"/>
        <v>-8.0000000000000071E-2</v>
      </c>
      <c r="M41" s="329">
        <f t="shared" si="48"/>
        <v>0.13000000000000078</v>
      </c>
      <c r="N41" s="329">
        <f t="shared" si="48"/>
        <v>-7.0000000000000284E-2</v>
      </c>
      <c r="O41" s="329">
        <f t="shared" si="48"/>
        <v>5.9999999999999609E-2</v>
      </c>
      <c r="P41" s="329">
        <f t="shared" si="48"/>
        <v>0</v>
      </c>
      <c r="Q41" s="329">
        <f t="shared" si="48"/>
        <v>-5.9999999999999609E-2</v>
      </c>
      <c r="R41" s="329">
        <f t="shared" si="48"/>
        <v>-8.0000000000000071E-2</v>
      </c>
      <c r="S41" s="274">
        <f t="shared" si="48"/>
        <v>-7.0000000000000284E-2</v>
      </c>
      <c r="T41" s="364"/>
      <c r="U41" s="215"/>
      <c r="V41" s="121">
        <f t="shared" ref="V41:X41" si="49">D41</f>
        <v>0.33999999999999986</v>
      </c>
      <c r="W41" s="121">
        <f t="shared" si="49"/>
        <v>-1.9999999999999574E-2</v>
      </c>
      <c r="X41" s="121">
        <f t="shared" si="49"/>
        <v>-7.0000000000000284E-2</v>
      </c>
      <c r="Y41" s="269">
        <f t="shared" ref="Y41:AK41" si="50">G41</f>
        <v>9.9999999999997868E-3</v>
      </c>
      <c r="Z41" s="269">
        <f t="shared" si="50"/>
        <v>0.10000000000000053</v>
      </c>
      <c r="AA41" s="121">
        <f t="shared" si="50"/>
        <v>-4.0000000000000036E-2</v>
      </c>
      <c r="AB41" s="269">
        <f t="shared" si="50"/>
        <v>6.9999999999999396E-2</v>
      </c>
      <c r="AC41" s="269">
        <f t="shared" si="50"/>
        <v>8.9999999999999858E-2</v>
      </c>
      <c r="AD41" s="323">
        <f t="shared" si="50"/>
        <v>-8.0000000000000071E-2</v>
      </c>
      <c r="AE41" s="323">
        <f t="shared" si="50"/>
        <v>0.13000000000000078</v>
      </c>
      <c r="AF41" s="323">
        <f t="shared" si="50"/>
        <v>-7.0000000000000284E-2</v>
      </c>
      <c r="AG41" s="323">
        <f t="shared" si="50"/>
        <v>5.9999999999999609E-2</v>
      </c>
      <c r="AH41" s="323">
        <f t="shared" si="50"/>
        <v>0</v>
      </c>
      <c r="AI41" s="323">
        <f t="shared" si="50"/>
        <v>-5.9999999999999609E-2</v>
      </c>
      <c r="AJ41" s="323">
        <f t="shared" si="50"/>
        <v>-8.0000000000000071E-2</v>
      </c>
      <c r="AK41" s="112">
        <f t="shared" si="50"/>
        <v>-7.0000000000000284E-2</v>
      </c>
      <c r="AL41" s="1"/>
    </row>
    <row r="42" spans="1:38" ht="60.75" thickBot="1">
      <c r="A42" s="5"/>
      <c r="B42" s="6"/>
      <c r="C42" s="6"/>
      <c r="D42" s="94" t="s">
        <v>286</v>
      </c>
      <c r="E42" s="94" t="s">
        <v>296</v>
      </c>
      <c r="F42" s="94" t="s">
        <v>297</v>
      </c>
      <c r="G42" s="94" t="s">
        <v>304</v>
      </c>
      <c r="H42" s="94" t="s">
        <v>312</v>
      </c>
      <c r="I42" s="94" t="s">
        <v>321</v>
      </c>
      <c r="J42" s="94" t="s">
        <v>324</v>
      </c>
      <c r="K42" s="94" t="s">
        <v>330</v>
      </c>
      <c r="L42" s="95" t="s">
        <v>336</v>
      </c>
      <c r="M42" s="110" t="s">
        <v>343</v>
      </c>
      <c r="N42" s="110" t="s">
        <v>350</v>
      </c>
      <c r="O42" s="110" t="s">
        <v>357</v>
      </c>
      <c r="P42" s="110" t="s">
        <v>361</v>
      </c>
      <c r="Q42" s="110" t="s">
        <v>370</v>
      </c>
      <c r="R42" s="110" t="s">
        <v>374</v>
      </c>
      <c r="S42" s="105" t="s">
        <v>379</v>
      </c>
      <c r="T42" s="361" t="s">
        <v>271</v>
      </c>
      <c r="U42" s="125"/>
      <c r="V42" s="311" t="s">
        <v>284</v>
      </c>
      <c r="W42" s="311" t="s">
        <v>300</v>
      </c>
      <c r="X42" s="311" t="s">
        <v>301</v>
      </c>
      <c r="Y42" s="347" t="s">
        <v>307</v>
      </c>
      <c r="Z42" s="347" t="s">
        <v>315</v>
      </c>
      <c r="AA42" s="347" t="s">
        <v>320</v>
      </c>
      <c r="AB42" s="347" t="s">
        <v>327</v>
      </c>
      <c r="AC42" s="347" t="s">
        <v>333</v>
      </c>
      <c r="AD42" s="347" t="s">
        <v>339</v>
      </c>
      <c r="AE42" s="347" t="s">
        <v>342</v>
      </c>
      <c r="AF42" s="347" t="s">
        <v>349</v>
      </c>
      <c r="AG42" s="347" t="s">
        <v>358</v>
      </c>
      <c r="AH42" s="347" t="s">
        <v>364</v>
      </c>
      <c r="AI42" s="347" t="s">
        <v>367</v>
      </c>
      <c r="AJ42" s="347" t="s">
        <v>373</v>
      </c>
      <c r="AK42" s="229" t="s">
        <v>380</v>
      </c>
      <c r="AL42" s="1"/>
    </row>
    <row r="43" spans="1:38" ht="15.75">
      <c r="A43" s="5"/>
      <c r="B43" s="15" t="s">
        <v>5</v>
      </c>
      <c r="C43" s="48" t="s">
        <v>6</v>
      </c>
      <c r="D43" s="266">
        <f t="shared" ref="D43:F44" si="51">D3-$C3</f>
        <v>0.95999999999999908</v>
      </c>
      <c r="E43" s="266">
        <f t="shared" si="51"/>
        <v>1.0999999999999996</v>
      </c>
      <c r="F43" s="266">
        <f t="shared" si="51"/>
        <v>1.2799999999999994</v>
      </c>
      <c r="G43" s="348">
        <f t="shared" ref="G43:I44" si="52">G3-$C3</f>
        <v>1.2700000000000014</v>
      </c>
      <c r="H43" s="348">
        <f t="shared" si="52"/>
        <v>1.0699999999999985</v>
      </c>
      <c r="I43" s="348">
        <f t="shared" si="52"/>
        <v>0.92999999999999794</v>
      </c>
      <c r="J43" s="348">
        <f t="shared" ref="J43:K43" si="53">J3-$C3</f>
        <v>0.84999999999999964</v>
      </c>
      <c r="K43" s="348">
        <f t="shared" si="53"/>
        <v>0.81999999999999851</v>
      </c>
      <c r="L43" s="365">
        <f t="shared" ref="L43:M43" si="54">L3-$C3</f>
        <v>0.92999999999999794</v>
      </c>
      <c r="M43" s="328">
        <f t="shared" si="54"/>
        <v>1.08</v>
      </c>
      <c r="N43" s="328">
        <f t="shared" ref="N43:O43" si="55">N3-$C3</f>
        <v>1.1599999999999984</v>
      </c>
      <c r="O43" s="328">
        <f t="shared" si="55"/>
        <v>1.4399999999999995</v>
      </c>
      <c r="P43" s="328">
        <f t="shared" ref="P43:Q43" si="56">P3-$C3</f>
        <v>1.4500000000000011</v>
      </c>
      <c r="Q43" s="328">
        <f t="shared" si="56"/>
        <v>1.4399999999999995</v>
      </c>
      <c r="R43" s="328">
        <f t="shared" ref="R43:S43" si="57">R3-$C3</f>
        <v>1.4399999999999995</v>
      </c>
      <c r="S43" s="276">
        <f t="shared" si="57"/>
        <v>1.33</v>
      </c>
      <c r="T43" s="307">
        <v>0</v>
      </c>
      <c r="U43" s="125"/>
      <c r="V43" s="258"/>
      <c r="W43" s="270"/>
      <c r="X43" s="322"/>
      <c r="Y43" s="322"/>
      <c r="Z43" s="322"/>
      <c r="AA43" s="322"/>
      <c r="AB43" s="322"/>
      <c r="AC43" s="322"/>
      <c r="AD43" s="322"/>
      <c r="AE43" s="322"/>
      <c r="AF43" s="322"/>
      <c r="AG43" s="322"/>
      <c r="AH43" s="322"/>
      <c r="AI43" s="322"/>
      <c r="AJ43" s="322"/>
      <c r="AK43" s="322"/>
      <c r="AL43" s="1"/>
    </row>
    <row r="44" spans="1:38" ht="15.75">
      <c r="A44" s="5"/>
      <c r="B44" s="16" t="s">
        <v>12</v>
      </c>
      <c r="C44" s="366" t="s">
        <v>8</v>
      </c>
      <c r="D44" s="27">
        <f t="shared" si="51"/>
        <v>1.5</v>
      </c>
      <c r="E44" s="27">
        <f t="shared" si="51"/>
        <v>1.5500000000000007</v>
      </c>
      <c r="F44" s="27">
        <f t="shared" si="51"/>
        <v>1.6799999999999997</v>
      </c>
      <c r="G44" s="27">
        <f t="shared" si="52"/>
        <v>1.6900000000000013</v>
      </c>
      <c r="H44" s="27">
        <f t="shared" si="52"/>
        <v>1.5600000000000023</v>
      </c>
      <c r="I44" s="27">
        <f t="shared" si="52"/>
        <v>1.4800000000000004</v>
      </c>
      <c r="J44" s="27">
        <f t="shared" ref="J44" si="58">J4-$C4</f>
        <v>1.4400000000000013</v>
      </c>
      <c r="K44" s="21" t="s">
        <v>102</v>
      </c>
      <c r="L44" s="62" t="s">
        <v>102</v>
      </c>
      <c r="M44" s="321" t="s">
        <v>102</v>
      </c>
      <c r="N44" s="321" t="s">
        <v>102</v>
      </c>
      <c r="O44" s="321" t="s">
        <v>102</v>
      </c>
      <c r="P44" s="321" t="s">
        <v>102</v>
      </c>
      <c r="Q44" s="321" t="s">
        <v>102</v>
      </c>
      <c r="R44" s="321" t="s">
        <v>102</v>
      </c>
      <c r="S44" s="107" t="s">
        <v>102</v>
      </c>
      <c r="T44" s="99">
        <v>0</v>
      </c>
      <c r="U44" s="125"/>
      <c r="V44" s="21">
        <f t="shared" ref="V44:X44" si="59">AVERAGE(D43:D44)</f>
        <v>1.2299999999999995</v>
      </c>
      <c r="W44" s="21">
        <f t="shared" si="59"/>
        <v>1.3250000000000002</v>
      </c>
      <c r="X44" s="21">
        <f t="shared" si="59"/>
        <v>1.4799999999999995</v>
      </c>
      <c r="Y44" s="21">
        <f t="shared" ref="Y44:AK44" si="60">AVERAGE(G43:G44)</f>
        <v>1.4800000000000013</v>
      </c>
      <c r="Z44" s="21">
        <f t="shared" si="60"/>
        <v>1.3150000000000004</v>
      </c>
      <c r="AA44" s="21">
        <f t="shared" si="60"/>
        <v>1.2049999999999992</v>
      </c>
      <c r="AB44" s="21">
        <f t="shared" si="60"/>
        <v>1.1450000000000005</v>
      </c>
      <c r="AC44" s="21">
        <f t="shared" si="60"/>
        <v>0.81999999999999851</v>
      </c>
      <c r="AD44" s="357">
        <f t="shared" si="60"/>
        <v>0.92999999999999794</v>
      </c>
      <c r="AE44" s="321">
        <f t="shared" si="60"/>
        <v>1.08</v>
      </c>
      <c r="AF44" s="321">
        <f t="shared" si="60"/>
        <v>1.1599999999999984</v>
      </c>
      <c r="AG44" s="321">
        <f t="shared" si="60"/>
        <v>1.4399999999999995</v>
      </c>
      <c r="AH44" s="321">
        <f t="shared" si="60"/>
        <v>1.4500000000000011</v>
      </c>
      <c r="AI44" s="321">
        <f t="shared" si="60"/>
        <v>1.4399999999999995</v>
      </c>
      <c r="AJ44" s="321">
        <f t="shared" si="60"/>
        <v>1.4399999999999995</v>
      </c>
      <c r="AK44" s="321">
        <f t="shared" si="60"/>
        <v>1.33</v>
      </c>
      <c r="AL44" s="1"/>
    </row>
    <row r="45" spans="1:38" ht="15.75">
      <c r="A45" s="5"/>
      <c r="B45" s="16"/>
      <c r="C45" s="367" t="s">
        <v>7</v>
      </c>
      <c r="D45" s="27"/>
      <c r="E45" s="27"/>
      <c r="F45" s="27"/>
      <c r="G45" s="27"/>
      <c r="H45" s="27"/>
      <c r="I45" s="27"/>
      <c r="J45" s="27"/>
      <c r="K45" s="27"/>
      <c r="L45" s="33"/>
      <c r="M45" s="178"/>
      <c r="N45" s="178"/>
      <c r="O45" s="178"/>
      <c r="P45" s="178"/>
      <c r="Q45" s="178"/>
      <c r="R45" s="178"/>
      <c r="S45" s="108"/>
      <c r="T45" s="99"/>
      <c r="U45" s="125"/>
      <c r="V45" s="21"/>
      <c r="W45" s="21"/>
      <c r="X45" s="21"/>
      <c r="Y45" s="21"/>
      <c r="Z45" s="21"/>
      <c r="AA45" s="21"/>
      <c r="AB45" s="21"/>
      <c r="AC45" s="21"/>
      <c r="AD45" s="357"/>
      <c r="AE45" s="321"/>
      <c r="AF45" s="321"/>
      <c r="AG45" s="321"/>
      <c r="AH45" s="321"/>
      <c r="AI45" s="321"/>
      <c r="AJ45" s="321"/>
      <c r="AK45" s="321"/>
      <c r="AL45" s="1"/>
    </row>
    <row r="46" spans="1:38" ht="15.75">
      <c r="A46" s="5"/>
      <c r="B46" s="16"/>
      <c r="C46" s="367"/>
      <c r="D46" s="27"/>
      <c r="E46" s="27"/>
      <c r="F46" s="27"/>
      <c r="G46" s="27"/>
      <c r="H46" s="27"/>
      <c r="I46" s="27"/>
      <c r="J46" s="27"/>
      <c r="K46" s="27"/>
      <c r="L46" s="33"/>
      <c r="M46" s="178"/>
      <c r="N46" s="178"/>
      <c r="O46" s="178"/>
      <c r="P46" s="178"/>
      <c r="Q46" s="178"/>
      <c r="R46" s="178"/>
      <c r="S46" s="108"/>
      <c r="T46" s="99"/>
      <c r="U46" s="125"/>
      <c r="V46" s="21"/>
      <c r="W46" s="21"/>
      <c r="X46" s="21"/>
      <c r="Y46" s="21"/>
      <c r="Z46" s="21"/>
      <c r="AA46" s="21"/>
      <c r="AB46" s="21"/>
      <c r="AC46" s="21"/>
      <c r="AD46" s="357"/>
      <c r="AE46" s="321"/>
      <c r="AF46" s="321"/>
      <c r="AG46" s="321"/>
      <c r="AH46" s="321"/>
      <c r="AI46" s="321"/>
      <c r="AJ46" s="321"/>
      <c r="AK46" s="321"/>
      <c r="AL46" s="1"/>
    </row>
    <row r="47" spans="1:38" ht="15.75">
      <c r="A47" s="5"/>
      <c r="B47" s="16" t="s">
        <v>9</v>
      </c>
      <c r="C47" s="366" t="s">
        <v>10</v>
      </c>
      <c r="D47" s="27">
        <f t="shared" ref="D47:F47" si="61">D7-$C7</f>
        <v>1.7900000000000009</v>
      </c>
      <c r="E47" s="27">
        <f t="shared" si="61"/>
        <v>2.09</v>
      </c>
      <c r="F47" s="27">
        <f t="shared" si="61"/>
        <v>2.09</v>
      </c>
      <c r="G47" s="27">
        <f t="shared" ref="G47:L47" si="62">G7-$C7</f>
        <v>1.75</v>
      </c>
      <c r="H47" s="27">
        <f t="shared" si="62"/>
        <v>1.5199999999999996</v>
      </c>
      <c r="I47" s="27">
        <f t="shared" si="62"/>
        <v>1.4900000000000002</v>
      </c>
      <c r="J47" s="27">
        <f t="shared" si="62"/>
        <v>1.4000000000000004</v>
      </c>
      <c r="K47" s="27">
        <f t="shared" si="62"/>
        <v>1.6500000000000004</v>
      </c>
      <c r="L47" s="33">
        <f t="shared" si="62"/>
        <v>1.870000000000001</v>
      </c>
      <c r="M47" s="178">
        <f t="shared" ref="M47:N47" si="63">M7-$C7</f>
        <v>2.1300000000000008</v>
      </c>
      <c r="N47" s="178">
        <f t="shared" si="63"/>
        <v>2.41</v>
      </c>
      <c r="O47" s="178">
        <f t="shared" ref="O47:P47" si="64">O7-$C7</f>
        <v>2.25</v>
      </c>
      <c r="P47" s="178">
        <f t="shared" si="64"/>
        <v>2.0400000000000009</v>
      </c>
      <c r="Q47" s="178">
        <f t="shared" ref="Q47:R47" si="65">Q7-$C7</f>
        <v>2.25</v>
      </c>
      <c r="R47" s="178">
        <f t="shared" si="65"/>
        <v>2.3200000000000003</v>
      </c>
      <c r="S47" s="108">
        <f t="shared" ref="S47" si="66">S7-$C7</f>
        <v>2.2400000000000002</v>
      </c>
      <c r="T47" s="99">
        <v>0</v>
      </c>
      <c r="U47" s="125"/>
      <c r="V47" s="21">
        <f t="shared" ref="V47:X47" si="67">D47</f>
        <v>1.7900000000000009</v>
      </c>
      <c r="W47" s="21">
        <f t="shared" si="67"/>
        <v>2.09</v>
      </c>
      <c r="X47" s="21">
        <f t="shared" si="67"/>
        <v>2.09</v>
      </c>
      <c r="Y47" s="21">
        <f t="shared" ref="Y47:AK47" si="68">G47</f>
        <v>1.75</v>
      </c>
      <c r="Z47" s="21">
        <f t="shared" si="68"/>
        <v>1.5199999999999996</v>
      </c>
      <c r="AA47" s="21">
        <f t="shared" si="68"/>
        <v>1.4900000000000002</v>
      </c>
      <c r="AB47" s="21">
        <f t="shared" si="68"/>
        <v>1.4000000000000004</v>
      </c>
      <c r="AC47" s="21">
        <f t="shared" si="68"/>
        <v>1.6500000000000004</v>
      </c>
      <c r="AD47" s="357">
        <f t="shared" si="68"/>
        <v>1.870000000000001</v>
      </c>
      <c r="AE47" s="321">
        <f t="shared" si="68"/>
        <v>2.1300000000000008</v>
      </c>
      <c r="AF47" s="321">
        <f t="shared" si="68"/>
        <v>2.41</v>
      </c>
      <c r="AG47" s="321">
        <f t="shared" si="68"/>
        <v>2.25</v>
      </c>
      <c r="AH47" s="321">
        <f t="shared" si="68"/>
        <v>2.0400000000000009</v>
      </c>
      <c r="AI47" s="321">
        <f t="shared" si="68"/>
        <v>2.25</v>
      </c>
      <c r="AJ47" s="321">
        <f t="shared" si="68"/>
        <v>2.3200000000000003</v>
      </c>
      <c r="AK47" s="321">
        <f t="shared" si="68"/>
        <v>2.2400000000000002</v>
      </c>
      <c r="AL47" s="1"/>
    </row>
    <row r="48" spans="1:38" ht="15.75">
      <c r="A48" s="5"/>
      <c r="B48" s="16"/>
      <c r="C48" s="366"/>
      <c r="D48" s="27"/>
      <c r="E48" s="27"/>
      <c r="F48" s="27"/>
      <c r="G48" s="27"/>
      <c r="H48" s="27"/>
      <c r="I48" s="27"/>
      <c r="J48" s="27"/>
      <c r="K48" s="27"/>
      <c r="L48" s="33"/>
      <c r="M48" s="178"/>
      <c r="N48" s="178"/>
      <c r="O48" s="178"/>
      <c r="P48" s="178"/>
      <c r="Q48" s="178"/>
      <c r="R48" s="178"/>
      <c r="S48" s="108"/>
      <c r="T48" s="99"/>
      <c r="U48" s="125"/>
      <c r="V48" s="21"/>
      <c r="W48" s="21"/>
      <c r="X48" s="21"/>
      <c r="Y48" s="21"/>
      <c r="Z48" s="21"/>
      <c r="AA48" s="21"/>
      <c r="AB48" s="21"/>
      <c r="AC48" s="21"/>
      <c r="AD48" s="357"/>
      <c r="AE48" s="321"/>
      <c r="AF48" s="321"/>
      <c r="AG48" s="321"/>
      <c r="AH48" s="321"/>
      <c r="AI48" s="321"/>
      <c r="AJ48" s="321"/>
      <c r="AK48" s="321"/>
      <c r="AL48" s="1"/>
    </row>
    <row r="49" spans="1:63" ht="15.75">
      <c r="A49" s="5"/>
      <c r="B49" s="16" t="s">
        <v>11</v>
      </c>
      <c r="C49" s="366">
        <v>99</v>
      </c>
      <c r="D49" s="27">
        <f t="shared" ref="D49:F50" si="69">D9-$C9</f>
        <v>3.5000000000000009</v>
      </c>
      <c r="E49" s="27">
        <f t="shared" si="69"/>
        <v>3.9200000000000008</v>
      </c>
      <c r="F49" s="27">
        <f t="shared" si="69"/>
        <v>4.0200000000000005</v>
      </c>
      <c r="G49" s="27">
        <f t="shared" ref="G49:I50" si="70">G9-$C9</f>
        <v>4.1700000000000008</v>
      </c>
      <c r="H49" s="27">
        <f t="shared" si="70"/>
        <v>4.21</v>
      </c>
      <c r="I49" s="27">
        <f t="shared" si="70"/>
        <v>4.2399999999999993</v>
      </c>
      <c r="J49" s="27">
        <f t="shared" ref="J49:K49" si="71">J9-$C9</f>
        <v>4.3099999999999996</v>
      </c>
      <c r="K49" s="27">
        <f t="shared" si="71"/>
        <v>4.5599999999999996</v>
      </c>
      <c r="L49" s="33">
        <f t="shared" ref="L49:M49" si="72">L9-$C9</f>
        <v>4.4400000000000004</v>
      </c>
      <c r="M49" s="178">
        <f t="shared" si="72"/>
        <v>4.3</v>
      </c>
      <c r="N49" s="178">
        <f t="shared" ref="N49:O49" si="73">N9-$C9</f>
        <v>4.37</v>
      </c>
      <c r="O49" s="178">
        <f t="shared" si="73"/>
        <v>4.6100000000000003</v>
      </c>
      <c r="P49" s="178">
        <f t="shared" ref="P49:Q49" si="74">P9-$C9</f>
        <v>4.54</v>
      </c>
      <c r="Q49" s="178">
        <f t="shared" si="74"/>
        <v>4.4300000000000006</v>
      </c>
      <c r="R49" s="178">
        <f t="shared" ref="R49:S49" si="75">R9-$C9</f>
        <v>4.21</v>
      </c>
      <c r="S49" s="108">
        <f t="shared" si="75"/>
        <v>4.0200000000000005</v>
      </c>
      <c r="T49" s="99" t="s">
        <v>102</v>
      </c>
      <c r="U49" s="125"/>
      <c r="V49" s="21">
        <f t="shared" ref="V49:X49" si="76">AVERAGE(D49:D50)</f>
        <v>2.7750000000000004</v>
      </c>
      <c r="W49" s="21">
        <f t="shared" si="76"/>
        <v>3.1950000000000003</v>
      </c>
      <c r="X49" s="21">
        <f t="shared" si="76"/>
        <v>3.2800000000000002</v>
      </c>
      <c r="Y49" s="21">
        <f t="shared" ref="Y49:AK49" si="77">AVERAGE(G49:G50)</f>
        <v>3.4300000000000006</v>
      </c>
      <c r="Z49" s="21">
        <f t="shared" si="77"/>
        <v>3.4699999999999998</v>
      </c>
      <c r="AA49" s="21">
        <f t="shared" si="77"/>
        <v>3.5</v>
      </c>
      <c r="AB49" s="370">
        <f t="shared" si="77"/>
        <v>3.5749999999999993</v>
      </c>
      <c r="AC49" s="370">
        <f t="shared" si="77"/>
        <v>3.8149999999999995</v>
      </c>
      <c r="AD49" s="369">
        <f t="shared" si="77"/>
        <v>3.6950000000000003</v>
      </c>
      <c r="AE49" s="346">
        <f t="shared" si="77"/>
        <v>3.55</v>
      </c>
      <c r="AF49" s="346">
        <f t="shared" si="77"/>
        <v>3.62</v>
      </c>
      <c r="AG49" s="346">
        <f t="shared" si="77"/>
        <v>3.8600000000000003</v>
      </c>
      <c r="AH49" s="346">
        <f t="shared" si="77"/>
        <v>3.79</v>
      </c>
      <c r="AI49" s="346">
        <f t="shared" si="77"/>
        <v>3.6800000000000006</v>
      </c>
      <c r="AJ49" s="346">
        <f t="shared" si="77"/>
        <v>3.4649999999999999</v>
      </c>
      <c r="AK49" s="346">
        <f t="shared" si="77"/>
        <v>3.2750000000000004</v>
      </c>
      <c r="AL49" s="1"/>
    </row>
    <row r="50" spans="1:63" ht="15.75">
      <c r="A50" s="5"/>
      <c r="B50" s="16"/>
      <c r="C50" s="368" t="s">
        <v>74</v>
      </c>
      <c r="D50" s="27">
        <f t="shared" si="69"/>
        <v>2.0499999999999998</v>
      </c>
      <c r="E50" s="27">
        <f t="shared" si="69"/>
        <v>2.4699999999999998</v>
      </c>
      <c r="F50" s="27">
        <f t="shared" si="69"/>
        <v>2.54</v>
      </c>
      <c r="G50" s="27">
        <f t="shared" si="70"/>
        <v>2.6900000000000004</v>
      </c>
      <c r="H50" s="27">
        <f t="shared" si="70"/>
        <v>2.7299999999999995</v>
      </c>
      <c r="I50" s="27">
        <f t="shared" si="70"/>
        <v>2.7600000000000007</v>
      </c>
      <c r="J50" s="27">
        <f t="shared" ref="J50:K50" si="78">J10-$C10</f>
        <v>2.839999999999999</v>
      </c>
      <c r="K50" s="27">
        <f t="shared" si="78"/>
        <v>3.0699999999999994</v>
      </c>
      <c r="L50" s="33">
        <f t="shared" ref="L50:M50" si="79">L10-$C10</f>
        <v>2.95</v>
      </c>
      <c r="M50" s="178">
        <f t="shared" si="79"/>
        <v>2.8</v>
      </c>
      <c r="N50" s="178">
        <f t="shared" ref="N50:O50" si="80">N10-$C10</f>
        <v>2.87</v>
      </c>
      <c r="O50" s="178">
        <f t="shared" si="80"/>
        <v>3.1100000000000003</v>
      </c>
      <c r="P50" s="178">
        <f t="shared" ref="P50:Q50" si="81">P10-$C10</f>
        <v>3.04</v>
      </c>
      <c r="Q50" s="178">
        <f t="shared" si="81"/>
        <v>2.9300000000000006</v>
      </c>
      <c r="R50" s="178">
        <f t="shared" ref="R50:S50" si="82">R10-$C10</f>
        <v>2.7199999999999998</v>
      </c>
      <c r="S50" s="108">
        <f t="shared" si="82"/>
        <v>2.5300000000000002</v>
      </c>
      <c r="T50" s="283">
        <v>93</v>
      </c>
      <c r="U50" s="125"/>
      <c r="V50" s="21"/>
      <c r="W50" s="21"/>
      <c r="X50" s="21"/>
      <c r="Y50" s="21"/>
      <c r="Z50" s="21"/>
      <c r="AA50" s="21"/>
      <c r="AB50" s="21"/>
      <c r="AC50" s="21"/>
      <c r="AD50" s="357"/>
      <c r="AE50" s="321"/>
      <c r="AF50" s="321"/>
      <c r="AG50" s="321"/>
      <c r="AH50" s="321"/>
      <c r="AI50" s="321"/>
      <c r="AJ50" s="321"/>
      <c r="AK50" s="321"/>
      <c r="AL50" s="1"/>
    </row>
    <row r="51" spans="1:63" ht="15.75">
      <c r="A51" s="5"/>
      <c r="B51" s="16"/>
      <c r="C51" s="367"/>
      <c r="D51" s="27"/>
      <c r="E51" s="27"/>
      <c r="F51" s="27"/>
      <c r="G51" s="27"/>
      <c r="H51" s="27"/>
      <c r="I51" s="27"/>
      <c r="J51" s="27"/>
      <c r="K51" s="27"/>
      <c r="L51" s="33"/>
      <c r="M51" s="178"/>
      <c r="N51" s="178"/>
      <c r="O51" s="178"/>
      <c r="P51" s="178"/>
      <c r="Q51" s="178"/>
      <c r="R51" s="178"/>
      <c r="S51" s="108"/>
      <c r="T51" s="100"/>
      <c r="U51" s="125"/>
      <c r="V51" s="21"/>
      <c r="W51" s="21"/>
      <c r="X51" s="21"/>
      <c r="Y51" s="21"/>
      <c r="Z51" s="21"/>
      <c r="AA51" s="21"/>
      <c r="AB51" s="21"/>
      <c r="AC51" s="21"/>
      <c r="AD51" s="357"/>
      <c r="AE51" s="321"/>
      <c r="AF51" s="321"/>
      <c r="AG51" s="321"/>
      <c r="AH51" s="321"/>
      <c r="AI51" s="321"/>
      <c r="AJ51" s="321"/>
      <c r="AK51" s="321"/>
      <c r="AL51" s="1"/>
    </row>
    <row r="52" spans="1:63" ht="15.75">
      <c r="A52" s="5"/>
      <c r="B52" s="16" t="s">
        <v>13</v>
      </c>
      <c r="C52" s="366">
        <v>62</v>
      </c>
      <c r="D52" s="27">
        <f t="shared" ref="D52:F55" si="83">D12-$C12</f>
        <v>1.2800000000000011</v>
      </c>
      <c r="E52" s="27">
        <f t="shared" si="83"/>
        <v>1.5700000000000003</v>
      </c>
      <c r="F52" s="27">
        <f t="shared" si="83"/>
        <v>1.6899999999999995</v>
      </c>
      <c r="G52" s="27">
        <f t="shared" ref="G52:H55" si="84">G12-$C12</f>
        <v>1.67</v>
      </c>
      <c r="H52" s="27">
        <f t="shared" si="84"/>
        <v>1.5999999999999996</v>
      </c>
      <c r="I52" s="27">
        <f t="shared" ref="I52:J52" si="85">I12-$C12</f>
        <v>1.5</v>
      </c>
      <c r="J52" s="27">
        <f t="shared" si="85"/>
        <v>1.3600000000000012</v>
      </c>
      <c r="K52" s="27">
        <f t="shared" ref="K52:L52" si="86">K12-$C12</f>
        <v>1.3200000000000003</v>
      </c>
      <c r="L52" s="33">
        <f t="shared" si="86"/>
        <v>1.3800000000000008</v>
      </c>
      <c r="M52" s="178">
        <f t="shared" ref="M52:N52" si="87">M12-$C12</f>
        <v>1.4000000000000004</v>
      </c>
      <c r="N52" s="178">
        <f t="shared" si="87"/>
        <v>1.6500000000000004</v>
      </c>
      <c r="O52" s="178">
        <f t="shared" ref="O52:P52" si="88">O12-$C12</f>
        <v>1.7400000000000002</v>
      </c>
      <c r="P52" s="178">
        <f t="shared" si="88"/>
        <v>1.7000000000000011</v>
      </c>
      <c r="Q52" s="178">
        <f t="shared" ref="Q52:R52" si="89">Q12-$C12</f>
        <v>1.7400000000000002</v>
      </c>
      <c r="R52" s="178">
        <f t="shared" si="89"/>
        <v>1.7100000000000009</v>
      </c>
      <c r="S52" s="108">
        <f t="shared" ref="S52" si="90">S12-$C12</f>
        <v>1.6100000000000012</v>
      </c>
      <c r="T52" s="99">
        <v>0</v>
      </c>
      <c r="U52" s="125"/>
      <c r="V52" s="21"/>
      <c r="W52" s="21"/>
      <c r="X52" s="21"/>
      <c r="Y52" s="21"/>
      <c r="Z52" s="21"/>
      <c r="AA52" s="21"/>
      <c r="AB52" s="21"/>
      <c r="AC52" s="21"/>
      <c r="AD52" s="357"/>
      <c r="AE52" s="321"/>
      <c r="AF52" s="321"/>
      <c r="AG52" s="321"/>
      <c r="AH52" s="321"/>
      <c r="AI52" s="321"/>
      <c r="AJ52" s="321"/>
      <c r="AK52" s="321"/>
      <c r="AL52" s="1"/>
    </row>
    <row r="53" spans="1:63" ht="15.75">
      <c r="A53" s="3"/>
      <c r="B53" s="16" t="s">
        <v>12</v>
      </c>
      <c r="C53" s="366">
        <v>63</v>
      </c>
      <c r="D53" s="27">
        <f t="shared" si="83"/>
        <v>1.8000000000000007</v>
      </c>
      <c r="E53" s="27">
        <f t="shared" si="83"/>
        <v>2.1500000000000004</v>
      </c>
      <c r="F53" s="27">
        <f t="shared" si="83"/>
        <v>2.2300000000000004</v>
      </c>
      <c r="G53" s="27">
        <f t="shared" si="84"/>
        <v>2.2300000000000004</v>
      </c>
      <c r="H53" s="27">
        <f t="shared" si="84"/>
        <v>2.1799999999999997</v>
      </c>
      <c r="I53" s="27">
        <f t="shared" ref="I53:J53" si="91">I13-$C13</f>
        <v>1.9299999999999997</v>
      </c>
      <c r="J53" s="27">
        <f t="shared" si="91"/>
        <v>1.7599999999999998</v>
      </c>
      <c r="K53" s="27">
        <f t="shared" ref="K53:L53" si="92">K13-$C13</f>
        <v>1.8399999999999999</v>
      </c>
      <c r="L53" s="33">
        <f t="shared" si="92"/>
        <v>1.83</v>
      </c>
      <c r="M53" s="178">
        <f t="shared" ref="M53:N53" si="93">M13-$C13</f>
        <v>1.7899999999999991</v>
      </c>
      <c r="N53" s="178">
        <f t="shared" si="93"/>
        <v>2.09</v>
      </c>
      <c r="O53" s="178">
        <f t="shared" ref="O53:R53" si="94">O13-$C13</f>
        <v>2.5600000000000005</v>
      </c>
      <c r="P53" s="178">
        <f t="shared" si="94"/>
        <v>2.59</v>
      </c>
      <c r="Q53" s="178">
        <f t="shared" si="94"/>
        <v>2.3900000000000006</v>
      </c>
      <c r="R53" s="178">
        <f t="shared" si="94"/>
        <v>2.17</v>
      </c>
      <c r="S53" s="108">
        <f t="shared" ref="S53" si="95">S13-$C13</f>
        <v>1.9800000000000004</v>
      </c>
      <c r="T53" s="99">
        <v>0</v>
      </c>
      <c r="U53" s="125"/>
      <c r="V53" s="21"/>
      <c r="W53" s="21"/>
      <c r="X53" s="21"/>
      <c r="Y53" s="21"/>
      <c r="Z53" s="21"/>
      <c r="AA53" s="21"/>
      <c r="AB53" s="21"/>
      <c r="AC53" s="21"/>
      <c r="AD53" s="357"/>
      <c r="AE53" s="321"/>
      <c r="AF53" s="321"/>
      <c r="AG53" s="321"/>
      <c r="AH53" s="321"/>
      <c r="AI53" s="321"/>
      <c r="AJ53" s="321"/>
      <c r="AK53" s="321"/>
      <c r="AL53" s="1"/>
    </row>
    <row r="54" spans="1:63" ht="15.75">
      <c r="A54" s="3"/>
      <c r="B54" s="16"/>
      <c r="C54" s="366">
        <v>64</v>
      </c>
      <c r="D54" s="27">
        <f t="shared" si="83"/>
        <v>1.25</v>
      </c>
      <c r="E54" s="27">
        <f t="shared" si="83"/>
        <v>1.8100000000000005</v>
      </c>
      <c r="F54" s="27">
        <f t="shared" si="83"/>
        <v>1.92</v>
      </c>
      <c r="G54" s="27">
        <f t="shared" si="84"/>
        <v>2.1099999999999994</v>
      </c>
      <c r="H54" s="27">
        <f t="shared" si="84"/>
        <v>2.1999999999999993</v>
      </c>
      <c r="I54" s="27">
        <f t="shared" ref="I54:J54" si="96">I14-$C14</f>
        <v>2.1500000000000004</v>
      </c>
      <c r="J54" s="27">
        <f t="shared" si="96"/>
        <v>2.16</v>
      </c>
      <c r="K54" s="27">
        <f t="shared" ref="K54:L54" si="97">K14-$C14</f>
        <v>2.2300000000000004</v>
      </c>
      <c r="L54" s="33">
        <f t="shared" si="97"/>
        <v>2.33</v>
      </c>
      <c r="M54" s="178">
        <f t="shared" ref="M54:N54" si="98">M14-$C14</f>
        <v>2.25</v>
      </c>
      <c r="N54" s="178">
        <f t="shared" si="98"/>
        <v>2.4299999999999997</v>
      </c>
      <c r="O54" s="178">
        <f t="shared" ref="O54:P54" si="99">O14-$C14</f>
        <v>2.5999999999999996</v>
      </c>
      <c r="P54" s="178">
        <f t="shared" si="99"/>
        <v>2.6899999999999995</v>
      </c>
      <c r="Q54" s="178">
        <f t="shared" ref="Q54:R54" si="100">Q14-$C14</f>
        <v>2.75</v>
      </c>
      <c r="R54" s="178">
        <f t="shared" si="100"/>
        <v>2.5999999999999996</v>
      </c>
      <c r="S54" s="108">
        <f t="shared" ref="S54" si="101">S14-$C14</f>
        <v>2.4499999999999993</v>
      </c>
      <c r="T54" s="99">
        <v>0</v>
      </c>
      <c r="U54" s="238"/>
      <c r="V54" s="21">
        <f t="shared" ref="V54:AK54" si="102">AVERAGE(D52:D55)</f>
        <v>1.5225000000000006</v>
      </c>
      <c r="W54" s="21">
        <f t="shared" si="102"/>
        <v>1.9375000000000002</v>
      </c>
      <c r="X54" s="21">
        <f t="shared" si="102"/>
        <v>2.0575000000000001</v>
      </c>
      <c r="Y54" s="21">
        <f t="shared" si="102"/>
        <v>2.0999999999999996</v>
      </c>
      <c r="Z54" s="21">
        <f t="shared" si="102"/>
        <v>2.1099999999999994</v>
      </c>
      <c r="AA54" s="21">
        <f t="shared" si="102"/>
        <v>2.0075000000000003</v>
      </c>
      <c r="AB54" s="21">
        <f t="shared" si="102"/>
        <v>1.9425000000000001</v>
      </c>
      <c r="AC54" s="21">
        <f t="shared" si="102"/>
        <v>1.9925000000000004</v>
      </c>
      <c r="AD54" s="357">
        <f t="shared" si="102"/>
        <v>2.0375000000000005</v>
      </c>
      <c r="AE54" s="321">
        <f t="shared" si="102"/>
        <v>2.0024999999999995</v>
      </c>
      <c r="AF54" s="321">
        <f t="shared" si="102"/>
        <v>2.2175000000000002</v>
      </c>
      <c r="AG54" s="321">
        <f t="shared" si="102"/>
        <v>2.4450000000000003</v>
      </c>
      <c r="AH54" s="321">
        <f t="shared" si="102"/>
        <v>2.4924999999999997</v>
      </c>
      <c r="AI54" s="321">
        <f t="shared" si="102"/>
        <v>2.4700000000000006</v>
      </c>
      <c r="AJ54" s="321">
        <f t="shared" si="102"/>
        <v>2.3550000000000004</v>
      </c>
      <c r="AK54" s="321">
        <f t="shared" si="102"/>
        <v>2.21</v>
      </c>
      <c r="AL54" s="1"/>
    </row>
    <row r="55" spans="1:63" ht="15.75">
      <c r="A55" s="2"/>
      <c r="B55" s="16"/>
      <c r="C55" s="366">
        <v>65</v>
      </c>
      <c r="D55" s="27">
        <f t="shared" si="83"/>
        <v>1.7600000000000007</v>
      </c>
      <c r="E55" s="27">
        <f t="shared" si="83"/>
        <v>2.2199999999999998</v>
      </c>
      <c r="F55" s="27">
        <f t="shared" si="83"/>
        <v>2.3899999999999997</v>
      </c>
      <c r="G55" s="27">
        <f t="shared" si="84"/>
        <v>2.3899999999999997</v>
      </c>
      <c r="H55" s="27">
        <f t="shared" si="84"/>
        <v>2.46</v>
      </c>
      <c r="I55" s="27">
        <f t="shared" ref="I55:J55" si="103">I15-$C15</f>
        <v>2.4500000000000002</v>
      </c>
      <c r="J55" s="27">
        <f t="shared" si="103"/>
        <v>2.4899999999999993</v>
      </c>
      <c r="K55" s="27">
        <f t="shared" ref="K55:L55" si="104">K15-$C15</f>
        <v>2.580000000000001</v>
      </c>
      <c r="L55" s="33">
        <f t="shared" si="104"/>
        <v>2.6100000000000003</v>
      </c>
      <c r="M55" s="178">
        <f t="shared" ref="M55:N55" si="105">M15-$C15</f>
        <v>2.5699999999999994</v>
      </c>
      <c r="N55" s="178">
        <f t="shared" si="105"/>
        <v>2.7</v>
      </c>
      <c r="O55" s="178">
        <f t="shared" ref="O55:P55" si="106">O15-$C15</f>
        <v>2.88</v>
      </c>
      <c r="P55" s="178">
        <f t="shared" si="106"/>
        <v>2.9899999999999993</v>
      </c>
      <c r="Q55" s="178">
        <f t="shared" ref="Q55:R55" si="107">Q15-$C15</f>
        <v>3.0000000000000009</v>
      </c>
      <c r="R55" s="178">
        <f t="shared" si="107"/>
        <v>2.9400000000000004</v>
      </c>
      <c r="S55" s="108">
        <f t="shared" ref="S55" si="108">S15-$C15</f>
        <v>2.8</v>
      </c>
      <c r="T55" s="283">
        <v>63</v>
      </c>
      <c r="U55" s="125"/>
      <c r="V55" s="21"/>
      <c r="W55" s="21"/>
      <c r="X55" s="21"/>
      <c r="Y55" s="21"/>
      <c r="Z55" s="21"/>
      <c r="AA55" s="21"/>
      <c r="AB55" s="21"/>
      <c r="AC55" s="21"/>
      <c r="AD55" s="357"/>
      <c r="AE55" s="321"/>
      <c r="AF55" s="321"/>
      <c r="AG55" s="321"/>
      <c r="AH55" s="321"/>
      <c r="AI55" s="321"/>
      <c r="AJ55" s="321"/>
      <c r="AK55" s="321"/>
      <c r="AL55" s="1"/>
    </row>
    <row r="56" spans="1:63" ht="15.75">
      <c r="A56" s="2"/>
      <c r="B56" s="16"/>
      <c r="C56" s="367"/>
      <c r="D56" s="27"/>
      <c r="E56" s="27"/>
      <c r="F56" s="27"/>
      <c r="G56" s="27"/>
      <c r="H56" s="27"/>
      <c r="I56" s="27"/>
      <c r="J56" s="27"/>
      <c r="K56" s="27"/>
      <c r="L56" s="33"/>
      <c r="M56" s="178"/>
      <c r="N56" s="178"/>
      <c r="O56" s="178"/>
      <c r="P56" s="178"/>
      <c r="Q56" s="178"/>
      <c r="R56" s="178"/>
      <c r="S56" s="108"/>
      <c r="T56" s="99"/>
      <c r="U56" s="125"/>
      <c r="V56" s="21"/>
      <c r="W56" s="21"/>
      <c r="X56" s="21"/>
      <c r="Y56" s="21"/>
      <c r="Z56" s="21"/>
      <c r="AA56" s="21"/>
      <c r="AB56" s="21"/>
      <c r="AC56" s="21"/>
      <c r="AD56" s="357"/>
      <c r="AE56" s="321"/>
      <c r="AF56" s="321"/>
      <c r="AG56" s="321"/>
      <c r="AH56" s="321"/>
      <c r="AI56" s="321"/>
      <c r="AJ56" s="321"/>
      <c r="AK56" s="321"/>
      <c r="AL56" s="1"/>
    </row>
    <row r="57" spans="1:63" ht="15.75">
      <c r="A57" s="2"/>
      <c r="B57" s="16" t="s">
        <v>0</v>
      </c>
      <c r="C57" s="367">
        <v>76</v>
      </c>
      <c r="D57" s="27">
        <f t="shared" ref="D57:F59" si="109">D17-$C17</f>
        <v>1.7099999999999991</v>
      </c>
      <c r="E57" s="27">
        <f t="shared" si="109"/>
        <v>2.1799999999999997</v>
      </c>
      <c r="F57" s="27">
        <f t="shared" si="109"/>
        <v>2.25</v>
      </c>
      <c r="G57" s="27">
        <f t="shared" ref="G57:H59" si="110">G17-$C17</f>
        <v>2.33</v>
      </c>
      <c r="H57" s="27">
        <f t="shared" si="110"/>
        <v>2.34</v>
      </c>
      <c r="I57" s="27">
        <f t="shared" ref="I57:J57" si="111">I17-$C17</f>
        <v>2.34</v>
      </c>
      <c r="J57" s="27">
        <f t="shared" si="111"/>
        <v>2.3900000000000006</v>
      </c>
      <c r="K57" s="27">
        <f t="shared" ref="K57:L57" si="112">K17-$C17</f>
        <v>2.33</v>
      </c>
      <c r="L57" s="33">
        <f t="shared" si="112"/>
        <v>1.9299999999999997</v>
      </c>
      <c r="M57" s="178">
        <f t="shared" ref="M57:N57" si="113">M17-$C17</f>
        <v>1.8200000000000003</v>
      </c>
      <c r="N57" s="178">
        <f t="shared" si="113"/>
        <v>1.879999999999999</v>
      </c>
      <c r="O57" s="178">
        <f t="shared" ref="O57:P57" si="114">O17-$C17</f>
        <v>1.9299999999999997</v>
      </c>
      <c r="P57" s="178">
        <f t="shared" si="114"/>
        <v>2</v>
      </c>
      <c r="Q57" s="178">
        <f t="shared" ref="Q57:R57" si="115">Q17-$C17</f>
        <v>2.0299999999999994</v>
      </c>
      <c r="R57" s="178">
        <f t="shared" si="115"/>
        <v>1.92</v>
      </c>
      <c r="S57" s="108">
        <f t="shared" ref="S57" si="116">S17-$C17</f>
        <v>1.879999999999999</v>
      </c>
      <c r="T57" s="99">
        <v>0</v>
      </c>
      <c r="U57" s="125"/>
      <c r="V57" s="21"/>
      <c r="W57" s="21"/>
      <c r="X57" s="21"/>
      <c r="Y57" s="21"/>
      <c r="Z57" s="21"/>
      <c r="AA57" s="21"/>
      <c r="AB57" s="21"/>
      <c r="AC57" s="21"/>
      <c r="AD57" s="357"/>
      <c r="AE57" s="321"/>
      <c r="AF57" s="321"/>
      <c r="AG57" s="321"/>
      <c r="AH57" s="321"/>
      <c r="AI57" s="321"/>
      <c r="AJ57" s="321"/>
      <c r="AK57" s="321"/>
      <c r="AL57" s="1"/>
    </row>
    <row r="58" spans="1:63" ht="15.75">
      <c r="A58" s="2"/>
      <c r="B58" s="16" t="s">
        <v>12</v>
      </c>
      <c r="C58" s="366">
        <v>71</v>
      </c>
      <c r="D58" s="27">
        <f t="shared" si="109"/>
        <v>1</v>
      </c>
      <c r="E58" s="27">
        <f t="shared" si="109"/>
        <v>1.2300000000000004</v>
      </c>
      <c r="F58" s="27">
        <f t="shared" si="109"/>
        <v>1.3800000000000008</v>
      </c>
      <c r="G58" s="27">
        <f t="shared" si="110"/>
        <v>1.5</v>
      </c>
      <c r="H58" s="27">
        <f t="shared" si="110"/>
        <v>1.6400000000000006</v>
      </c>
      <c r="I58" s="27">
        <f t="shared" ref="I58:J58" si="117">I18-$C18</f>
        <v>1.67</v>
      </c>
      <c r="J58" s="27">
        <f t="shared" si="117"/>
        <v>1.7400000000000002</v>
      </c>
      <c r="K58" s="27">
        <f t="shared" ref="K58:L58" si="118">K18-$C18</f>
        <v>1.8000000000000007</v>
      </c>
      <c r="L58" s="33">
        <f t="shared" si="118"/>
        <v>1.7400000000000002</v>
      </c>
      <c r="M58" s="178">
        <f t="shared" ref="M58:N58" si="119">M18-$C18</f>
        <v>1.6300000000000008</v>
      </c>
      <c r="N58" s="178">
        <f t="shared" si="119"/>
        <v>1.6600000000000001</v>
      </c>
      <c r="O58" s="178">
        <f t="shared" ref="O58:P58" si="120">O18-$C18</f>
        <v>1.8000000000000007</v>
      </c>
      <c r="P58" s="178">
        <f t="shared" si="120"/>
        <v>1.8900000000000006</v>
      </c>
      <c r="Q58" s="178">
        <f t="shared" ref="Q58:R58" si="121">Q18-$C18</f>
        <v>1.8600000000000012</v>
      </c>
      <c r="R58" s="178">
        <f t="shared" si="121"/>
        <v>1.7699999999999996</v>
      </c>
      <c r="S58" s="108">
        <f t="shared" ref="S58" si="122">S18-$C18</f>
        <v>1.7000000000000011</v>
      </c>
      <c r="T58" s="99">
        <v>0</v>
      </c>
      <c r="U58" s="125"/>
      <c r="V58" s="21">
        <f t="shared" ref="V58:X58" si="123">AVERAGE(D57:D59)</f>
        <v>1.2299999999999995</v>
      </c>
      <c r="W58" s="21">
        <f>AVERAGE(E57:E59)</f>
        <v>1.5333333333333332</v>
      </c>
      <c r="X58" s="21">
        <f t="shared" si="123"/>
        <v>1.6300000000000001</v>
      </c>
      <c r="Y58" s="21">
        <f t="shared" ref="Y58:AK58" si="124">AVERAGE(G57:G59)</f>
        <v>1.7366666666666666</v>
      </c>
      <c r="Z58" s="21">
        <f t="shared" si="124"/>
        <v>1.8666666666666665</v>
      </c>
      <c r="AA58" s="21">
        <f t="shared" si="124"/>
        <v>1.8899999999999997</v>
      </c>
      <c r="AB58" s="21">
        <f t="shared" si="124"/>
        <v>1.9799999999999998</v>
      </c>
      <c r="AC58" s="21">
        <f t="shared" si="124"/>
        <v>2.0366666666666671</v>
      </c>
      <c r="AD58" s="357">
        <f t="shared" si="124"/>
        <v>1.86</v>
      </c>
      <c r="AE58" s="321">
        <f t="shared" si="124"/>
        <v>1.7700000000000002</v>
      </c>
      <c r="AF58" s="321">
        <f t="shared" si="124"/>
        <v>1.7899999999999998</v>
      </c>
      <c r="AG58" s="321">
        <f t="shared" si="124"/>
        <v>1.8800000000000001</v>
      </c>
      <c r="AH58" s="321">
        <f t="shared" si="124"/>
        <v>1.9799999999999998</v>
      </c>
      <c r="AI58" s="321">
        <f t="shared" si="124"/>
        <v>1.9633333333333336</v>
      </c>
      <c r="AJ58" s="321">
        <f t="shared" si="124"/>
        <v>1.8566666666666662</v>
      </c>
      <c r="AK58" s="321">
        <f t="shared" si="124"/>
        <v>1.7866666666666664</v>
      </c>
      <c r="AL58" s="1"/>
    </row>
    <row r="59" spans="1:63" ht="15.75">
      <c r="A59" s="2"/>
      <c r="B59" s="16"/>
      <c r="C59" s="367" t="s">
        <v>14</v>
      </c>
      <c r="D59" s="27">
        <f t="shared" si="109"/>
        <v>0.97999999999999954</v>
      </c>
      <c r="E59" s="27">
        <f t="shared" si="109"/>
        <v>1.1899999999999995</v>
      </c>
      <c r="F59" s="27">
        <f t="shared" si="109"/>
        <v>1.2599999999999998</v>
      </c>
      <c r="G59" s="27">
        <f t="shared" si="110"/>
        <v>1.38</v>
      </c>
      <c r="H59" s="27">
        <f t="shared" si="110"/>
        <v>1.6199999999999992</v>
      </c>
      <c r="I59" s="27">
        <f t="shared" ref="I59:J59" si="125">I19-$C19</f>
        <v>1.6599999999999993</v>
      </c>
      <c r="J59" s="27">
        <f t="shared" si="125"/>
        <v>1.8099999999999987</v>
      </c>
      <c r="K59" s="27">
        <f t="shared" ref="K59:L59" si="126">K19-$C19</f>
        <v>1.9800000000000004</v>
      </c>
      <c r="L59" s="33">
        <f t="shared" si="126"/>
        <v>1.9100000000000001</v>
      </c>
      <c r="M59" s="178">
        <f t="shared" ref="M59:N59" si="127">M19-$C19</f>
        <v>1.8599999999999994</v>
      </c>
      <c r="N59" s="178">
        <f t="shared" si="127"/>
        <v>1.83</v>
      </c>
      <c r="O59" s="178">
        <f t="shared" ref="O59:P59" si="128">O19-$C19</f>
        <v>1.9100000000000001</v>
      </c>
      <c r="P59" s="178">
        <f t="shared" si="128"/>
        <v>2.0499999999999989</v>
      </c>
      <c r="Q59" s="178">
        <f t="shared" ref="Q59:R59" si="129">Q19-$C19</f>
        <v>2</v>
      </c>
      <c r="R59" s="178">
        <f t="shared" si="129"/>
        <v>1.879999999999999</v>
      </c>
      <c r="S59" s="108">
        <f t="shared" ref="S59" si="130">S19-$C19</f>
        <v>1.7799999999999994</v>
      </c>
      <c r="T59" s="99">
        <v>0</v>
      </c>
      <c r="U59" s="125"/>
      <c r="V59" s="21"/>
      <c r="W59" s="21"/>
      <c r="X59" s="21"/>
      <c r="Y59" s="21"/>
      <c r="Z59" s="21"/>
      <c r="AA59" s="21"/>
      <c r="AB59" s="21"/>
      <c r="AC59" s="21"/>
      <c r="AD59" s="357"/>
      <c r="AE59" s="321"/>
      <c r="AF59" s="321"/>
      <c r="AG59" s="321"/>
      <c r="AH59" s="321"/>
      <c r="AI59" s="321"/>
      <c r="AJ59" s="321"/>
      <c r="AK59" s="321"/>
      <c r="AL59" s="1"/>
    </row>
    <row r="60" spans="1:63" ht="15.75">
      <c r="A60" s="2"/>
      <c r="B60" s="16"/>
      <c r="C60" s="367"/>
      <c r="D60" s="27"/>
      <c r="E60" s="27"/>
      <c r="F60" s="27"/>
      <c r="G60" s="27"/>
      <c r="H60" s="27"/>
      <c r="I60" s="27"/>
      <c r="J60" s="27"/>
      <c r="K60" s="27"/>
      <c r="L60" s="33"/>
      <c r="M60" s="178"/>
      <c r="N60" s="178"/>
      <c r="O60" s="178"/>
      <c r="P60" s="178"/>
      <c r="Q60" s="178"/>
      <c r="R60" s="178"/>
      <c r="S60" s="108"/>
      <c r="T60" s="99"/>
      <c r="U60" s="125"/>
      <c r="V60" s="21"/>
      <c r="W60" s="21"/>
      <c r="X60" s="21"/>
      <c r="Y60" s="21"/>
      <c r="Z60" s="21"/>
      <c r="AA60" s="21"/>
      <c r="AB60" s="21"/>
      <c r="AC60" s="21"/>
      <c r="AD60" s="357"/>
      <c r="AE60" s="321"/>
      <c r="AF60" s="321"/>
      <c r="AG60" s="321"/>
      <c r="AH60" s="321"/>
      <c r="AI60" s="321"/>
      <c r="AJ60" s="321"/>
      <c r="AK60" s="321"/>
      <c r="AL60" s="1"/>
    </row>
    <row r="61" spans="1:63" ht="16.5" thickBot="1">
      <c r="A61" s="2"/>
      <c r="B61" s="17" t="s">
        <v>2</v>
      </c>
      <c r="C61" s="51" t="s">
        <v>3</v>
      </c>
      <c r="D61" s="355">
        <f t="shared" ref="D61:E61" si="131">D21-$C21</f>
        <v>1.3399999999999999</v>
      </c>
      <c r="E61" s="69">
        <f t="shared" si="131"/>
        <v>1.3200000000000003</v>
      </c>
      <c r="F61" s="69">
        <f t="shared" ref="F61:K61" si="132">F21-$C21</f>
        <v>1.25</v>
      </c>
      <c r="G61" s="349">
        <f t="shared" si="132"/>
        <v>1.2599999999999998</v>
      </c>
      <c r="H61" s="349">
        <f t="shared" si="132"/>
        <v>1.3600000000000003</v>
      </c>
      <c r="I61" s="349">
        <f t="shared" si="132"/>
        <v>1.3200000000000003</v>
      </c>
      <c r="J61" s="349">
        <f t="shared" si="132"/>
        <v>1.3899999999999997</v>
      </c>
      <c r="K61" s="349">
        <f t="shared" si="132"/>
        <v>1.4799999999999995</v>
      </c>
      <c r="L61" s="67">
        <f t="shared" ref="L61:M61" si="133">L21-$C21</f>
        <v>1.3999999999999995</v>
      </c>
      <c r="M61" s="179">
        <f t="shared" si="133"/>
        <v>1.5300000000000002</v>
      </c>
      <c r="N61" s="179">
        <f t="shared" ref="N61:O61" si="134">N21-$C21</f>
        <v>1.46</v>
      </c>
      <c r="O61" s="179">
        <f t="shared" si="134"/>
        <v>1.5199999999999996</v>
      </c>
      <c r="P61" s="148">
        <f t="shared" ref="P61:Q61" si="135">P21-$C21</f>
        <v>1.5199999999999996</v>
      </c>
      <c r="Q61" s="179">
        <f t="shared" si="135"/>
        <v>1.46</v>
      </c>
      <c r="R61" s="179">
        <f t="shared" ref="R61:S61" si="136">R21-$C21</f>
        <v>1.38</v>
      </c>
      <c r="S61" s="148">
        <f t="shared" si="136"/>
        <v>1.3099999999999996</v>
      </c>
      <c r="T61" s="259">
        <v>0</v>
      </c>
      <c r="U61" s="21"/>
      <c r="V61" s="356">
        <f t="shared" ref="V61:AK61" si="137">D61</f>
        <v>1.3399999999999999</v>
      </c>
      <c r="W61" s="323">
        <f t="shared" si="137"/>
        <v>1.3200000000000003</v>
      </c>
      <c r="X61" s="323">
        <f t="shared" si="137"/>
        <v>1.25</v>
      </c>
      <c r="Y61" s="323">
        <f t="shared" si="137"/>
        <v>1.2599999999999998</v>
      </c>
      <c r="Z61" s="323">
        <f t="shared" si="137"/>
        <v>1.3600000000000003</v>
      </c>
      <c r="AA61" s="323">
        <f t="shared" si="137"/>
        <v>1.3200000000000003</v>
      </c>
      <c r="AB61" s="323">
        <f t="shared" si="137"/>
        <v>1.3899999999999997</v>
      </c>
      <c r="AC61" s="323">
        <f t="shared" si="137"/>
        <v>1.4799999999999995</v>
      </c>
      <c r="AD61" s="323">
        <f t="shared" si="137"/>
        <v>1.3999999999999995</v>
      </c>
      <c r="AE61" s="323">
        <f t="shared" si="137"/>
        <v>1.5300000000000002</v>
      </c>
      <c r="AF61" s="323">
        <f t="shared" si="137"/>
        <v>1.46</v>
      </c>
      <c r="AG61" s="323">
        <f t="shared" si="137"/>
        <v>1.5199999999999996</v>
      </c>
      <c r="AH61" s="323">
        <f t="shared" si="137"/>
        <v>1.5199999999999996</v>
      </c>
      <c r="AI61" s="323">
        <f t="shared" si="137"/>
        <v>1.46</v>
      </c>
      <c r="AJ61" s="323">
        <f t="shared" si="137"/>
        <v>1.38</v>
      </c>
      <c r="AK61" s="323">
        <f t="shared" si="137"/>
        <v>1.3099999999999996</v>
      </c>
    </row>
    <row r="62" spans="1:63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9"/>
      <c r="R62" s="1"/>
      <c r="S62" s="1"/>
      <c r="T62" s="1"/>
      <c r="U62" s="1"/>
      <c r="V62" s="1"/>
      <c r="W62" s="57"/>
      <c r="X62" s="65"/>
      <c r="Y62" s="65"/>
      <c r="Z62" s="128"/>
      <c r="AA62" s="128"/>
      <c r="AB62" s="128"/>
      <c r="AC62" s="154"/>
      <c r="AD62" s="157"/>
      <c r="AE62" s="157"/>
      <c r="AF62" s="157"/>
      <c r="AG62" s="157"/>
      <c r="AH62" s="65"/>
      <c r="AJ62" s="65"/>
      <c r="AK62" s="65"/>
      <c r="AL62" s="65"/>
      <c r="AM62" s="101"/>
      <c r="AN62" s="101"/>
      <c r="AO62" s="101"/>
      <c r="AP62" s="101"/>
      <c r="AQ62" s="101"/>
      <c r="AR62" s="101"/>
      <c r="AS62" s="3"/>
      <c r="AT62" s="3"/>
      <c r="AU62" s="128"/>
      <c r="AV62" s="101"/>
      <c r="AW62" s="231"/>
      <c r="AX62" s="128"/>
      <c r="AY62" s="128"/>
      <c r="AZ62" s="128"/>
      <c r="BA62" s="65"/>
      <c r="BB62" s="65"/>
      <c r="BC62" s="65"/>
      <c r="BD62" s="164"/>
      <c r="BE62" s="128"/>
      <c r="BF62" s="128"/>
      <c r="BG62" s="65"/>
      <c r="BH62" s="65"/>
      <c r="BI62" s="65"/>
      <c r="BJ62" s="65"/>
      <c r="BK62" s="65"/>
    </row>
    <row r="63" spans="1:63" ht="16.5" thickBo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9"/>
      <c r="R63" s="1"/>
      <c r="X63" s="58"/>
      <c r="Y63" s="29"/>
      <c r="Z63" s="29"/>
      <c r="AA63" s="29"/>
      <c r="AB63" s="29"/>
      <c r="AC63" s="153"/>
      <c r="AD63" s="156"/>
      <c r="AE63" s="156"/>
      <c r="AF63" s="156"/>
      <c r="AN63" s="3"/>
      <c r="AO63" s="3"/>
      <c r="AP63" s="3"/>
      <c r="AQ63" s="3"/>
      <c r="AR63" s="1"/>
      <c r="AS63" s="1"/>
      <c r="AT63" s="3"/>
      <c r="AU63" s="29"/>
      <c r="AV63" s="3"/>
      <c r="AW63" s="58"/>
      <c r="AX63" s="29"/>
      <c r="AY63" s="29"/>
      <c r="AZ63" s="29"/>
      <c r="BA63" s="58"/>
      <c r="BB63" s="58"/>
      <c r="BC63" s="58"/>
      <c r="BD63" s="58"/>
      <c r="BE63" s="29"/>
      <c r="BF63" s="29"/>
      <c r="BG63" s="58"/>
      <c r="BH63" s="58"/>
      <c r="BI63" s="58"/>
      <c r="BJ63" s="58"/>
      <c r="BK63" s="58"/>
    </row>
    <row r="64" spans="1:63" ht="15.75">
      <c r="A64" s="1"/>
      <c r="B64" s="1"/>
      <c r="C64" s="1"/>
      <c r="D64" s="391" t="s">
        <v>87</v>
      </c>
      <c r="E64" s="392"/>
      <c r="F64" s="392"/>
      <c r="G64" s="392"/>
      <c r="H64" s="392"/>
      <c r="I64" s="392"/>
      <c r="J64" s="393"/>
      <c r="K64" s="1"/>
      <c r="L64" s="1"/>
      <c r="M64" s="1"/>
      <c r="N64" s="1"/>
      <c r="O64" s="1"/>
      <c r="P64" s="1"/>
      <c r="Q64" s="29"/>
      <c r="R64" s="1"/>
      <c r="X64" s="58"/>
      <c r="Y64" s="29"/>
      <c r="Z64" s="29"/>
      <c r="AA64" s="29"/>
      <c r="AB64" s="29"/>
      <c r="AC64" s="153"/>
      <c r="AD64" s="156"/>
      <c r="AE64" s="156"/>
      <c r="AF64" s="156"/>
      <c r="AN64" s="3"/>
      <c r="AO64" s="3"/>
      <c r="AP64" s="3"/>
      <c r="AQ64" s="3"/>
      <c r="AR64" s="3"/>
      <c r="AS64" s="3"/>
      <c r="AT64" s="3"/>
      <c r="AU64" s="29"/>
      <c r="AV64" s="5"/>
      <c r="AW64" s="334"/>
      <c r="AX64" s="333"/>
      <c r="AY64" s="333"/>
      <c r="AZ64" s="333"/>
      <c r="BA64" s="334"/>
      <c r="BB64" s="334"/>
      <c r="BC64" s="334"/>
      <c r="BD64" s="334"/>
      <c r="BE64" s="333"/>
      <c r="BF64" s="333"/>
      <c r="BG64" s="334"/>
      <c r="BH64" s="334"/>
      <c r="BI64" s="58"/>
      <c r="BJ64" s="58"/>
      <c r="BK64" s="58"/>
    </row>
    <row r="65" spans="1:63" ht="15.75">
      <c r="A65" s="1"/>
      <c r="B65" s="1"/>
      <c r="C65" s="1"/>
      <c r="D65" s="394"/>
      <c r="E65" s="395"/>
      <c r="F65" s="395"/>
      <c r="G65" s="395"/>
      <c r="H65" s="395"/>
      <c r="I65" s="395"/>
      <c r="J65" s="396"/>
      <c r="K65" s="1"/>
      <c r="L65" s="1"/>
      <c r="M65" s="1"/>
      <c r="N65" s="1"/>
      <c r="O65" s="1"/>
      <c r="P65" s="1"/>
      <c r="Q65" s="29"/>
      <c r="R65" s="1"/>
      <c r="X65" s="58"/>
      <c r="Y65" s="29"/>
      <c r="Z65" s="29"/>
      <c r="AA65" s="29"/>
      <c r="AB65" s="29"/>
      <c r="AC65" s="153"/>
      <c r="AD65" s="156"/>
      <c r="AE65" s="156"/>
      <c r="AF65" s="156"/>
      <c r="AN65" s="3"/>
      <c r="AO65" s="3"/>
      <c r="AP65" s="3"/>
      <c r="AQ65" s="3"/>
      <c r="AR65" s="3"/>
      <c r="AS65" s="3"/>
      <c r="AT65" s="3"/>
      <c r="AU65" s="29"/>
      <c r="AV65" s="5"/>
      <c r="AW65" s="400"/>
      <c r="AX65" s="400"/>
      <c r="AY65" s="400"/>
      <c r="AZ65" s="400"/>
      <c r="BA65" s="400"/>
      <c r="BB65" s="400"/>
      <c r="BC65" s="400"/>
      <c r="BD65" s="400"/>
      <c r="BE65" s="400"/>
      <c r="BF65" s="400"/>
      <c r="BG65" s="400"/>
      <c r="BH65" s="337"/>
      <c r="BI65" s="58"/>
      <c r="BJ65" s="58"/>
      <c r="BK65" s="58"/>
    </row>
    <row r="66" spans="1:63" ht="16.5" thickBot="1">
      <c r="A66" s="1"/>
      <c r="B66" s="1"/>
      <c r="C66" s="1"/>
      <c r="D66" s="397"/>
      <c r="E66" s="398"/>
      <c r="F66" s="398"/>
      <c r="G66" s="398"/>
      <c r="H66" s="398"/>
      <c r="I66" s="398"/>
      <c r="J66" s="399"/>
      <c r="K66" s="1"/>
      <c r="L66" s="1"/>
      <c r="M66" s="1"/>
      <c r="N66" s="1"/>
      <c r="O66" s="1"/>
      <c r="P66" s="1"/>
      <c r="Q66" s="29"/>
      <c r="R66" s="1"/>
      <c r="X66" s="58"/>
      <c r="Y66" s="29"/>
      <c r="Z66" s="29"/>
      <c r="AA66" s="29"/>
      <c r="AB66" s="29"/>
      <c r="AC66" s="153"/>
      <c r="AD66" s="156"/>
      <c r="AE66" s="156"/>
      <c r="AF66" s="156"/>
      <c r="AN66" s="3"/>
      <c r="AO66" s="3"/>
      <c r="AP66" s="3"/>
      <c r="AQ66" s="3"/>
      <c r="AR66" s="3"/>
      <c r="AS66" s="3"/>
      <c r="AT66" s="3"/>
      <c r="AU66" s="29"/>
      <c r="AV66" s="5"/>
      <c r="AW66" s="400"/>
      <c r="AX66" s="400"/>
      <c r="AY66" s="400"/>
      <c r="AZ66" s="400"/>
      <c r="BA66" s="400"/>
      <c r="BB66" s="400"/>
      <c r="BC66" s="400"/>
      <c r="BD66" s="400"/>
      <c r="BE66" s="400"/>
      <c r="BF66" s="400"/>
      <c r="BG66" s="400"/>
      <c r="BH66" s="337"/>
      <c r="BI66" s="58"/>
      <c r="BJ66" s="58"/>
      <c r="BK66" s="58"/>
    </row>
    <row r="67" spans="1:63" ht="15.75">
      <c r="A67" s="1"/>
      <c r="B67" s="1"/>
      <c r="C67" s="1"/>
      <c r="D67" s="403" t="s">
        <v>308</v>
      </c>
      <c r="E67" s="404"/>
      <c r="F67" s="404"/>
      <c r="G67" s="404"/>
      <c r="H67" s="404"/>
      <c r="I67" s="404"/>
      <c r="J67" s="405"/>
      <c r="K67" s="1"/>
      <c r="L67" s="1"/>
      <c r="M67" s="1"/>
      <c r="N67" s="1"/>
      <c r="O67" s="1"/>
      <c r="P67" s="1"/>
      <c r="Q67" s="29"/>
      <c r="R67" s="1"/>
      <c r="X67" s="58"/>
      <c r="Y67" s="29"/>
      <c r="Z67" s="29"/>
      <c r="AA67" s="29"/>
      <c r="AB67" s="29"/>
      <c r="AC67" s="153"/>
      <c r="AD67" s="156"/>
      <c r="AE67" s="156"/>
      <c r="AF67" s="156"/>
      <c r="AN67" s="3"/>
      <c r="AO67" s="3"/>
      <c r="AP67" s="3"/>
      <c r="AQ67" s="3"/>
      <c r="AR67" s="3"/>
      <c r="AS67" s="3"/>
      <c r="AT67" s="3"/>
      <c r="AU67" s="29"/>
      <c r="AV67" s="5"/>
      <c r="AW67" s="334"/>
      <c r="AX67" s="333"/>
      <c r="AY67" s="333"/>
      <c r="AZ67" s="333"/>
      <c r="BA67" s="334"/>
      <c r="BB67" s="334"/>
      <c r="BC67" s="334"/>
      <c r="BD67" s="334"/>
      <c r="BE67" s="333"/>
      <c r="BF67" s="333"/>
      <c r="BG67" s="334"/>
      <c r="BH67" s="334"/>
      <c r="BI67" s="58"/>
      <c r="BJ67" s="58"/>
      <c r="BK67" s="58"/>
    </row>
    <row r="68" spans="1:63" ht="15.75">
      <c r="A68" s="1"/>
      <c r="B68" s="1"/>
      <c r="C68" s="1"/>
      <c r="D68" s="406" t="s">
        <v>97</v>
      </c>
      <c r="E68" s="407"/>
      <c r="F68" s="407"/>
      <c r="G68" s="407"/>
      <c r="H68" s="407"/>
      <c r="I68" s="407"/>
      <c r="J68" s="408"/>
      <c r="K68" s="1"/>
      <c r="L68" s="1"/>
      <c r="M68" s="1"/>
      <c r="N68" s="1"/>
      <c r="O68" s="1"/>
      <c r="P68" s="1"/>
      <c r="Q68" s="29"/>
      <c r="R68" s="1"/>
      <c r="X68" s="58"/>
      <c r="Y68" s="29"/>
      <c r="Z68" s="29"/>
      <c r="AA68" s="29"/>
      <c r="AB68" s="29"/>
      <c r="AC68" s="153"/>
      <c r="AD68" s="156"/>
      <c r="AE68" s="156"/>
      <c r="AF68" s="156"/>
      <c r="AN68" s="3"/>
      <c r="AO68" s="3"/>
      <c r="AP68" s="3"/>
      <c r="AQ68" s="3"/>
      <c r="AR68" s="3"/>
      <c r="AS68" s="3"/>
      <c r="AT68" s="3"/>
      <c r="AU68" s="29"/>
      <c r="AV68" s="5"/>
      <c r="AW68" s="401"/>
      <c r="AX68" s="401"/>
      <c r="AY68" s="401"/>
      <c r="AZ68" s="401"/>
      <c r="BA68" s="401"/>
      <c r="BB68" s="401"/>
      <c r="BC68" s="401"/>
      <c r="BD68" s="401"/>
      <c r="BE68" s="401"/>
      <c r="BF68" s="401"/>
      <c r="BG68" s="401"/>
      <c r="BH68" s="335"/>
      <c r="BI68" s="58"/>
      <c r="BJ68" s="58"/>
      <c r="BK68" s="58"/>
    </row>
    <row r="69" spans="1:63" ht="15.75">
      <c r="A69" s="1"/>
      <c r="B69" s="1"/>
      <c r="C69" s="1"/>
      <c r="D69" s="409" t="s">
        <v>98</v>
      </c>
      <c r="E69" s="410"/>
      <c r="F69" s="410"/>
      <c r="G69" s="410"/>
      <c r="H69" s="410"/>
      <c r="I69" s="410"/>
      <c r="J69" s="411"/>
      <c r="K69" s="1"/>
      <c r="L69" s="1"/>
      <c r="M69" s="1"/>
      <c r="N69" s="1"/>
      <c r="O69" s="1"/>
      <c r="P69" s="1"/>
      <c r="Q69" s="29"/>
      <c r="R69" s="1"/>
      <c r="X69" s="58"/>
      <c r="Y69" s="29"/>
      <c r="Z69" s="29"/>
      <c r="AA69" s="29"/>
      <c r="AB69" s="29"/>
      <c r="AC69" s="153"/>
      <c r="AD69" s="156"/>
      <c r="AE69" s="156"/>
      <c r="AF69" s="156"/>
      <c r="AN69" s="3"/>
      <c r="AO69" s="3"/>
      <c r="AP69" s="3"/>
      <c r="AQ69" s="3"/>
      <c r="AR69" s="3"/>
      <c r="AS69" s="3"/>
      <c r="AT69" s="3"/>
      <c r="AU69" s="29"/>
      <c r="AV69" s="5"/>
      <c r="AW69" s="402"/>
      <c r="AX69" s="402"/>
      <c r="AY69" s="402"/>
      <c r="AZ69" s="402"/>
      <c r="BA69" s="402"/>
      <c r="BB69" s="402"/>
      <c r="BC69" s="402"/>
      <c r="BD69" s="402"/>
      <c r="BE69" s="402"/>
      <c r="BF69" s="402"/>
      <c r="BG69" s="402"/>
      <c r="BH69" s="336"/>
      <c r="BI69" s="58"/>
      <c r="BJ69" s="58"/>
      <c r="BK69" s="58"/>
    </row>
    <row r="70" spans="1:63" ht="15.75">
      <c r="A70" s="1"/>
      <c r="B70" s="1"/>
      <c r="C70" s="1"/>
      <c r="D70" s="406" t="s">
        <v>100</v>
      </c>
      <c r="E70" s="407"/>
      <c r="F70" s="407"/>
      <c r="G70" s="407"/>
      <c r="H70" s="407"/>
      <c r="I70" s="407"/>
      <c r="J70" s="408"/>
      <c r="K70" s="1"/>
      <c r="L70" s="1"/>
      <c r="M70" s="1"/>
      <c r="N70" s="1"/>
      <c r="O70" s="1"/>
      <c r="P70" s="1"/>
      <c r="Q70" s="29"/>
      <c r="R70" s="1"/>
      <c r="X70" s="58"/>
      <c r="Y70" s="29"/>
      <c r="Z70" s="29"/>
      <c r="AA70" s="29"/>
      <c r="AB70" s="29"/>
      <c r="AC70" s="153"/>
      <c r="AD70" s="156"/>
      <c r="AE70" s="156"/>
      <c r="AF70" s="156"/>
      <c r="AN70" s="3"/>
      <c r="AO70" s="3"/>
      <c r="AP70" s="3"/>
      <c r="AQ70" s="3"/>
      <c r="AR70" s="3"/>
      <c r="AS70" s="3"/>
      <c r="AT70" s="3"/>
      <c r="AU70" s="29"/>
      <c r="AV70" s="5"/>
      <c r="AW70" s="402"/>
      <c r="AX70" s="402"/>
      <c r="AY70" s="402"/>
      <c r="AZ70" s="402"/>
      <c r="BA70" s="402"/>
      <c r="BB70" s="402"/>
      <c r="BC70" s="402"/>
      <c r="BD70" s="402"/>
      <c r="BE70" s="402"/>
      <c r="BF70" s="402"/>
      <c r="BG70" s="402"/>
      <c r="BH70" s="336"/>
      <c r="BI70" s="58"/>
      <c r="BJ70" s="58"/>
      <c r="BK70" s="58"/>
    </row>
    <row r="71" spans="1:63" ht="15.75" thickBot="1">
      <c r="D71" s="412" t="s">
        <v>309</v>
      </c>
      <c r="E71" s="413"/>
      <c r="F71" s="413"/>
      <c r="G71" s="413"/>
      <c r="H71" s="413"/>
      <c r="I71" s="413"/>
      <c r="J71" s="414"/>
    </row>
  </sheetData>
  <mergeCells count="10">
    <mergeCell ref="D71:J71"/>
    <mergeCell ref="AW69:BG69"/>
    <mergeCell ref="AW70:BG70"/>
    <mergeCell ref="D64:J66"/>
    <mergeCell ref="D67:J67"/>
    <mergeCell ref="D68:J68"/>
    <mergeCell ref="D69:J69"/>
    <mergeCell ref="D70:J70"/>
    <mergeCell ref="AW65:BG66"/>
    <mergeCell ref="AW68:BG68"/>
  </mergeCells>
  <phoneticPr fontId="3" type="noConversion"/>
  <pageMargins left="0.7" right="0.7" top="0.32" bottom="0.31" header="0.3" footer="0.3"/>
  <pageSetup scale="4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30"/>
  <sheetViews>
    <sheetView topLeftCell="D1" zoomScale="75" workbookViewId="0">
      <selection activeCell="AG16" sqref="AG16"/>
    </sheetView>
  </sheetViews>
  <sheetFormatPr defaultRowHeight="15"/>
  <cols>
    <col min="1" max="1" width="8.44140625" customWidth="1"/>
    <col min="2" max="2" width="6.109375" customWidth="1"/>
    <col min="3" max="3" width="13.109375" customWidth="1"/>
    <col min="4" max="4" width="3.5546875" customWidth="1"/>
    <col min="5" max="5" width="4.21875" customWidth="1"/>
    <col min="6" max="6" width="14.33203125" bestFit="1" customWidth="1"/>
    <col min="7" max="8" width="5.77734375" customWidth="1"/>
    <col min="9" max="9" width="4.88671875" customWidth="1"/>
    <col min="10" max="10" width="5.5546875" customWidth="1"/>
    <col min="11" max="11" width="4.77734375" customWidth="1"/>
    <col min="12" max="13" width="5.21875" customWidth="1"/>
    <col min="14" max="14" width="5.77734375" customWidth="1"/>
    <col min="15" max="15" width="4.77734375" customWidth="1"/>
    <col min="16" max="16" width="5" customWidth="1"/>
    <col min="17" max="18" width="5.33203125" customWidth="1"/>
    <col min="19" max="19" width="5" customWidth="1"/>
    <col min="20" max="20" width="5.21875" customWidth="1"/>
    <col min="21" max="23" width="5.77734375" customWidth="1"/>
    <col min="24" max="24" width="5.21875" customWidth="1"/>
    <col min="25" max="25" width="5.5546875" customWidth="1"/>
    <col min="26" max="26" width="5.109375" customWidth="1"/>
    <col min="27" max="27" width="4.88671875" customWidth="1"/>
    <col min="28" max="28" width="5.44140625" customWidth="1"/>
    <col min="29" max="29" width="4.6640625" customWidth="1"/>
    <col min="30" max="30" width="5.21875" customWidth="1"/>
    <col min="31" max="31" width="5.6640625" customWidth="1"/>
    <col min="32" max="32" width="4.77734375" customWidth="1"/>
    <col min="33" max="33" width="5.33203125" customWidth="1"/>
  </cols>
  <sheetData>
    <row r="1" spans="1:33">
      <c r="A1" s="192" t="s">
        <v>3</v>
      </c>
      <c r="B1" t="s">
        <v>198</v>
      </c>
      <c r="C1">
        <v>254315080331500</v>
      </c>
      <c r="D1">
        <v>1</v>
      </c>
      <c r="E1">
        <v>65</v>
      </c>
      <c r="F1" s="191">
        <v>39896.375</v>
      </c>
      <c r="G1">
        <v>5.72</v>
      </c>
      <c r="H1" s="28">
        <v>5.46</v>
      </c>
      <c r="I1" s="28">
        <v>5.13</v>
      </c>
      <c r="J1" s="28">
        <v>4.68</v>
      </c>
      <c r="K1" s="28">
        <v>4.66</v>
      </c>
      <c r="L1" s="28">
        <v>4.6500000000000004</v>
      </c>
      <c r="M1" s="28">
        <v>5.08</v>
      </c>
      <c r="N1" s="28">
        <v>5.42</v>
      </c>
      <c r="O1" s="28">
        <v>5.98</v>
      </c>
      <c r="P1" s="28">
        <v>6.28</v>
      </c>
      <c r="Q1" s="28">
        <v>6.62</v>
      </c>
      <c r="R1" s="354">
        <v>6.96</v>
      </c>
      <c r="S1" s="28">
        <v>6.94</v>
      </c>
      <c r="T1" s="28">
        <v>6.87</v>
      </c>
      <c r="U1" s="28">
        <v>6.88</v>
      </c>
      <c r="V1" s="28">
        <v>6.98</v>
      </c>
      <c r="W1" s="28">
        <v>6.94</v>
      </c>
      <c r="X1" s="28">
        <v>7.01</v>
      </c>
      <c r="Y1" s="28">
        <v>7.1</v>
      </c>
      <c r="Z1" s="28">
        <v>7.02</v>
      </c>
      <c r="AA1" s="28">
        <v>7.15</v>
      </c>
      <c r="AB1" s="28">
        <v>7.08</v>
      </c>
      <c r="AC1" s="28">
        <v>7.14</v>
      </c>
      <c r="AD1" s="28">
        <v>7.14</v>
      </c>
      <c r="AE1" s="28">
        <v>7.08</v>
      </c>
      <c r="AF1" s="28">
        <v>7</v>
      </c>
      <c r="AG1" s="28">
        <v>6.93</v>
      </c>
    </row>
    <row r="2" spans="1:33">
      <c r="A2" s="192" t="s">
        <v>14</v>
      </c>
      <c r="B2" t="s">
        <v>198</v>
      </c>
      <c r="C2">
        <v>254754080344300</v>
      </c>
      <c r="D2">
        <v>1</v>
      </c>
      <c r="E2">
        <v>65</v>
      </c>
      <c r="F2" s="191">
        <v>39896.5</v>
      </c>
      <c r="G2">
        <v>7.05</v>
      </c>
      <c r="H2" s="28">
        <v>6.96</v>
      </c>
      <c r="I2" s="28">
        <v>6.7</v>
      </c>
      <c r="J2" s="28">
        <v>6.03</v>
      </c>
      <c r="K2" s="28">
        <v>5.78</v>
      </c>
      <c r="L2" s="28">
        <v>5.49</v>
      </c>
      <c r="M2" s="28">
        <v>5.61</v>
      </c>
      <c r="N2" s="28">
        <v>6.33</v>
      </c>
      <c r="O2" s="28">
        <v>6.81</v>
      </c>
      <c r="P2" s="28">
        <v>6.99</v>
      </c>
      <c r="Q2" s="28">
        <v>7.02</v>
      </c>
      <c r="R2" s="354">
        <v>7.21</v>
      </c>
      <c r="S2" s="28">
        <v>7.42</v>
      </c>
      <c r="T2" s="28">
        <v>7.49</v>
      </c>
      <c r="U2" s="28">
        <v>7.61</v>
      </c>
      <c r="V2" s="28">
        <v>7.85</v>
      </c>
      <c r="W2" s="28">
        <v>7.89</v>
      </c>
      <c r="X2" s="28">
        <v>8.0399999999999991</v>
      </c>
      <c r="Y2" s="28">
        <v>8.2100000000000009</v>
      </c>
      <c r="Z2" s="28">
        <v>8.14</v>
      </c>
      <c r="AA2" s="28">
        <v>8.09</v>
      </c>
      <c r="AB2" s="28">
        <v>8.06</v>
      </c>
      <c r="AC2" s="28">
        <v>8.14</v>
      </c>
      <c r="AD2" s="28">
        <v>8.2799999999999994</v>
      </c>
      <c r="AE2" s="28">
        <v>8.23</v>
      </c>
      <c r="AF2" s="28">
        <v>8.11</v>
      </c>
      <c r="AG2" s="28">
        <v>8.01</v>
      </c>
    </row>
    <row r="3" spans="1:33">
      <c r="A3" s="192">
        <v>65</v>
      </c>
      <c r="B3" t="s">
        <v>198</v>
      </c>
      <c r="C3">
        <v>254848080432001</v>
      </c>
      <c r="D3">
        <v>1</v>
      </c>
      <c r="E3">
        <v>65</v>
      </c>
      <c r="F3" s="191">
        <v>39896.5</v>
      </c>
      <c r="G3">
        <v>9.18</v>
      </c>
      <c r="H3" s="28">
        <v>9.06</v>
      </c>
      <c r="I3" s="28">
        <v>8.92</v>
      </c>
      <c r="J3" s="28">
        <v>8.57</v>
      </c>
      <c r="K3" s="28">
        <v>8.42</v>
      </c>
      <c r="L3" s="28">
        <v>8.27</v>
      </c>
      <c r="M3" s="28">
        <v>8.57</v>
      </c>
      <c r="N3" s="28">
        <v>8.51</v>
      </c>
      <c r="O3" s="28">
        <v>8.81</v>
      </c>
      <c r="P3" s="28">
        <v>8.93</v>
      </c>
      <c r="Q3" s="28">
        <v>9</v>
      </c>
      <c r="R3" s="354">
        <v>9.06</v>
      </c>
      <c r="S3" s="28">
        <v>9.52</v>
      </c>
      <c r="T3" s="28">
        <v>9.69</v>
      </c>
      <c r="U3" s="28">
        <v>9.69</v>
      </c>
      <c r="V3" s="28">
        <v>9.76</v>
      </c>
      <c r="W3" s="28">
        <v>9.75</v>
      </c>
      <c r="X3" s="28">
        <v>9.7899999999999991</v>
      </c>
      <c r="Y3" s="28">
        <v>9.8800000000000008</v>
      </c>
      <c r="Z3" s="28">
        <v>9.91</v>
      </c>
      <c r="AA3" s="28">
        <v>9.8699999999999992</v>
      </c>
      <c r="AB3" s="28">
        <v>10</v>
      </c>
      <c r="AC3" s="28">
        <v>10.18</v>
      </c>
      <c r="AD3" s="28">
        <v>10.29</v>
      </c>
      <c r="AE3" s="28">
        <v>10.3</v>
      </c>
      <c r="AF3" s="28">
        <v>10.24</v>
      </c>
      <c r="AG3" s="28">
        <v>10.1</v>
      </c>
    </row>
    <row r="4" spans="1:33">
      <c r="A4" s="192">
        <v>71</v>
      </c>
      <c r="B4" t="s">
        <v>198</v>
      </c>
      <c r="C4">
        <v>255250080335001</v>
      </c>
      <c r="D4">
        <v>1</v>
      </c>
      <c r="E4">
        <v>65</v>
      </c>
      <c r="F4" s="191">
        <v>39896.5</v>
      </c>
      <c r="G4">
        <v>7.63</v>
      </c>
      <c r="H4" s="28">
        <v>7.56</v>
      </c>
      <c r="I4" s="28">
        <v>7.48</v>
      </c>
      <c r="J4" s="28">
        <v>7.2</v>
      </c>
      <c r="K4" s="28">
        <v>7.02</v>
      </c>
      <c r="L4" s="28">
        <v>6.71</v>
      </c>
      <c r="M4" s="28">
        <v>6.93</v>
      </c>
      <c r="N4" s="28">
        <v>7.02</v>
      </c>
      <c r="O4" s="28">
        <v>7.13</v>
      </c>
      <c r="P4" s="28">
        <v>7.26</v>
      </c>
      <c r="Q4" s="28">
        <v>7.28</v>
      </c>
      <c r="R4" s="354">
        <v>7.52</v>
      </c>
      <c r="S4" s="28">
        <v>7.75</v>
      </c>
      <c r="T4" s="28">
        <v>7.9</v>
      </c>
      <c r="U4" s="28">
        <v>8.02</v>
      </c>
      <c r="V4" s="28">
        <v>8.16</v>
      </c>
      <c r="W4" s="28">
        <v>8.19</v>
      </c>
      <c r="X4" s="28">
        <v>8.26</v>
      </c>
      <c r="Y4" s="28">
        <v>8.32</v>
      </c>
      <c r="Z4" s="28">
        <v>8.26</v>
      </c>
      <c r="AA4" s="28">
        <v>8.15</v>
      </c>
      <c r="AB4" s="28">
        <v>8.18</v>
      </c>
      <c r="AC4" s="28">
        <v>8.32</v>
      </c>
      <c r="AD4" s="28">
        <v>8.41</v>
      </c>
      <c r="AE4" s="28">
        <v>8.3800000000000008</v>
      </c>
      <c r="AF4" s="28">
        <v>8.2899999999999991</v>
      </c>
      <c r="AG4" s="28">
        <v>8.2200000000000006</v>
      </c>
    </row>
    <row r="5" spans="1:33">
      <c r="A5" s="192">
        <v>64</v>
      </c>
      <c r="B5" t="s">
        <v>198</v>
      </c>
      <c r="C5">
        <v>255828080401301</v>
      </c>
      <c r="D5">
        <v>1</v>
      </c>
      <c r="E5">
        <v>65</v>
      </c>
      <c r="F5" s="191">
        <v>39896.5</v>
      </c>
      <c r="G5">
        <v>9.4600000000000009</v>
      </c>
      <c r="H5" s="28">
        <v>9.3800000000000008</v>
      </c>
      <c r="I5" s="28">
        <v>9.2799999999999994</v>
      </c>
      <c r="J5" s="28">
        <v>8.86</v>
      </c>
      <c r="K5" s="28">
        <v>8.67</v>
      </c>
      <c r="L5" s="28">
        <v>8.44</v>
      </c>
      <c r="M5" s="28">
        <v>8.73</v>
      </c>
      <c r="N5" s="28">
        <v>8.86</v>
      </c>
      <c r="O5" s="28">
        <v>9.0299999999999994</v>
      </c>
      <c r="P5" s="28">
        <v>9.14</v>
      </c>
      <c r="Q5" s="28">
        <v>9.42</v>
      </c>
      <c r="R5" s="354">
        <v>9.74</v>
      </c>
      <c r="S5" s="28">
        <v>10.3</v>
      </c>
      <c r="T5" s="28">
        <v>10.41</v>
      </c>
      <c r="U5" s="28">
        <v>10.6</v>
      </c>
      <c r="V5" s="28">
        <v>10.69</v>
      </c>
      <c r="W5" s="28">
        <v>10.64</v>
      </c>
      <c r="X5" s="28">
        <v>10.65</v>
      </c>
      <c r="Y5" s="28">
        <v>10.72</v>
      </c>
      <c r="Z5" s="28">
        <v>10.82</v>
      </c>
      <c r="AA5" s="28">
        <v>10.74</v>
      </c>
      <c r="AB5" s="28">
        <v>10.92</v>
      </c>
      <c r="AC5" s="28">
        <v>11.09</v>
      </c>
      <c r="AD5" s="28">
        <v>11.18</v>
      </c>
      <c r="AE5" s="28">
        <v>11.24</v>
      </c>
      <c r="AF5" s="28">
        <v>11.09</v>
      </c>
      <c r="AG5" s="28">
        <v>10.94</v>
      </c>
    </row>
    <row r="6" spans="1:33">
      <c r="A6" s="192">
        <v>76</v>
      </c>
      <c r="B6" t="s">
        <v>198</v>
      </c>
      <c r="C6">
        <v>260037080303401</v>
      </c>
      <c r="D6">
        <v>1</v>
      </c>
      <c r="E6">
        <v>65</v>
      </c>
      <c r="F6" s="191">
        <v>39896.5</v>
      </c>
      <c r="G6">
        <v>7.39</v>
      </c>
      <c r="H6" s="28">
        <v>7.3</v>
      </c>
      <c r="I6" s="28">
        <v>7.26</v>
      </c>
      <c r="J6" s="28">
        <v>7.03</v>
      </c>
      <c r="K6" s="28">
        <v>6.85</v>
      </c>
      <c r="L6" s="28">
        <v>6.57</v>
      </c>
      <c r="M6" s="28">
        <v>6.64</v>
      </c>
      <c r="N6" s="28">
        <v>7</v>
      </c>
      <c r="O6" s="28">
        <v>7.15</v>
      </c>
      <c r="P6" s="28">
        <v>7.28</v>
      </c>
      <c r="Q6" s="28">
        <v>7.59</v>
      </c>
      <c r="R6" s="354">
        <v>8.0299999999999994</v>
      </c>
      <c r="S6" s="28">
        <v>8.5</v>
      </c>
      <c r="T6" s="28">
        <v>8.57</v>
      </c>
      <c r="U6" s="28">
        <v>8.65</v>
      </c>
      <c r="V6" s="28">
        <v>8.66</v>
      </c>
      <c r="W6" s="28">
        <v>8.66</v>
      </c>
      <c r="X6" s="28">
        <v>8.7100000000000009</v>
      </c>
      <c r="Y6" s="28">
        <v>8.65</v>
      </c>
      <c r="Z6" s="28">
        <v>8.25</v>
      </c>
      <c r="AA6" s="28">
        <v>8.14</v>
      </c>
      <c r="AB6" s="28">
        <v>8.1999999999999993</v>
      </c>
      <c r="AC6" s="28">
        <v>8.25</v>
      </c>
      <c r="AD6" s="28">
        <v>8.32</v>
      </c>
      <c r="AE6" s="28">
        <v>8.35</v>
      </c>
      <c r="AF6" s="28">
        <v>8.24</v>
      </c>
      <c r="AG6" s="28">
        <v>8.1999999999999993</v>
      </c>
    </row>
    <row r="7" spans="1:33">
      <c r="A7" s="192">
        <v>99</v>
      </c>
      <c r="B7" t="s">
        <v>198</v>
      </c>
      <c r="C7">
        <v>260810080222001</v>
      </c>
      <c r="D7">
        <v>1</v>
      </c>
      <c r="E7">
        <v>65</v>
      </c>
      <c r="F7" s="191">
        <v>39896.5</v>
      </c>
      <c r="G7">
        <v>9.11</v>
      </c>
      <c r="H7" s="28">
        <v>8.9600000000000009</v>
      </c>
      <c r="I7" s="28">
        <v>8.77</v>
      </c>
      <c r="J7" s="28">
        <v>8.0500000000000007</v>
      </c>
      <c r="K7" s="28">
        <v>7.75</v>
      </c>
      <c r="L7" s="28">
        <v>7.37</v>
      </c>
      <c r="M7" s="28">
        <v>7.22</v>
      </c>
      <c r="N7" s="28">
        <v>7.82</v>
      </c>
      <c r="O7" s="28">
        <v>8.48</v>
      </c>
      <c r="P7" s="28">
        <v>9.2799999999999994</v>
      </c>
      <c r="Q7" s="28">
        <v>9.68</v>
      </c>
      <c r="R7" s="354">
        <v>10.3</v>
      </c>
      <c r="S7" s="28">
        <v>10.72</v>
      </c>
      <c r="T7" s="28">
        <v>10.82</v>
      </c>
      <c r="U7" s="28">
        <v>10.97</v>
      </c>
      <c r="V7" s="28">
        <v>11.01</v>
      </c>
      <c r="W7" s="28">
        <v>11.04</v>
      </c>
      <c r="X7" s="28">
        <v>11.11</v>
      </c>
      <c r="Y7" s="28">
        <v>11.36</v>
      </c>
      <c r="Z7" s="28">
        <v>11.24</v>
      </c>
      <c r="AA7" s="28">
        <v>11.1</v>
      </c>
      <c r="AB7" s="28">
        <v>11.17</v>
      </c>
      <c r="AC7" s="28">
        <v>11.41</v>
      </c>
      <c r="AD7" s="28">
        <v>11.34</v>
      </c>
      <c r="AE7" s="28">
        <v>11.23</v>
      </c>
      <c r="AF7" s="28">
        <v>11.01</v>
      </c>
      <c r="AG7" s="28">
        <v>10.82</v>
      </c>
    </row>
    <row r="8" spans="1:33">
      <c r="A8" s="192">
        <v>62</v>
      </c>
      <c r="B8" t="s">
        <v>198</v>
      </c>
      <c r="C8">
        <v>261023080443001</v>
      </c>
      <c r="D8">
        <v>1</v>
      </c>
      <c r="E8">
        <v>65</v>
      </c>
      <c r="F8" s="191">
        <v>39896.5</v>
      </c>
      <c r="G8">
        <v>10.1</v>
      </c>
      <c r="H8" s="28">
        <v>9.9</v>
      </c>
      <c r="I8" s="28">
        <v>9.9</v>
      </c>
      <c r="J8" s="28">
        <v>9.33</v>
      </c>
      <c r="K8" s="28">
        <v>8.9700000000000006</v>
      </c>
      <c r="L8" s="28">
        <v>8.61</v>
      </c>
      <c r="M8" s="28">
        <v>9.16</v>
      </c>
      <c r="N8" s="28">
        <v>10.43</v>
      </c>
      <c r="O8" s="28">
        <v>11.23</v>
      </c>
      <c r="P8" s="28">
        <v>11.51</v>
      </c>
      <c r="Q8" s="28">
        <v>11.29</v>
      </c>
      <c r="R8" s="354">
        <v>11.38</v>
      </c>
      <c r="S8" s="28">
        <v>11.67</v>
      </c>
      <c r="T8" s="28">
        <v>11.79</v>
      </c>
      <c r="U8" s="28">
        <v>11.77</v>
      </c>
      <c r="V8" s="28">
        <v>11.7</v>
      </c>
      <c r="W8" s="28">
        <v>11.6</v>
      </c>
      <c r="X8" s="28">
        <v>11.46</v>
      </c>
      <c r="Y8" s="28">
        <v>11.42</v>
      </c>
      <c r="Z8" s="28">
        <v>11.48</v>
      </c>
      <c r="AA8" s="28">
        <v>11.5</v>
      </c>
      <c r="AB8" s="28">
        <v>11.75</v>
      </c>
      <c r="AC8" s="28">
        <v>11.84</v>
      </c>
      <c r="AD8" s="28">
        <v>11.8</v>
      </c>
      <c r="AE8" s="28">
        <v>11.84</v>
      </c>
      <c r="AF8" s="28">
        <v>11.81</v>
      </c>
      <c r="AG8" s="28">
        <v>11.71</v>
      </c>
    </row>
    <row r="9" spans="1:33">
      <c r="A9" s="192" t="s">
        <v>200</v>
      </c>
      <c r="B9" t="s">
        <v>198</v>
      </c>
      <c r="C9">
        <v>261035080221701</v>
      </c>
      <c r="D9">
        <v>1</v>
      </c>
      <c r="E9">
        <v>65</v>
      </c>
      <c r="F9" s="191">
        <v>39896.458333333336</v>
      </c>
      <c r="G9">
        <v>7.59</v>
      </c>
      <c r="H9" s="28">
        <v>7.44</v>
      </c>
      <c r="I9" s="28">
        <v>7.29</v>
      </c>
      <c r="J9" s="28">
        <v>7.04</v>
      </c>
      <c r="K9" s="28">
        <v>7</v>
      </c>
      <c r="L9" s="28">
        <v>6.96</v>
      </c>
      <c r="M9" s="28">
        <v>6.97</v>
      </c>
      <c r="N9" s="28">
        <v>7.13</v>
      </c>
      <c r="O9" s="28">
        <v>7.42</v>
      </c>
      <c r="P9" s="28">
        <v>7.85</v>
      </c>
      <c r="Q9" s="28">
        <v>8.19</v>
      </c>
      <c r="R9" s="354">
        <v>8.75</v>
      </c>
      <c r="S9" s="28">
        <v>9.17</v>
      </c>
      <c r="T9" s="28">
        <v>9.24</v>
      </c>
      <c r="U9" s="28">
        <v>9.39</v>
      </c>
      <c r="V9" s="28">
        <v>9.43</v>
      </c>
      <c r="W9" s="28">
        <v>9.4600000000000009</v>
      </c>
      <c r="X9" s="28">
        <v>9.5399999999999991</v>
      </c>
      <c r="Y9" s="28">
        <v>9.77</v>
      </c>
      <c r="Z9" s="28">
        <v>9.65</v>
      </c>
      <c r="AA9" s="28">
        <v>9.5</v>
      </c>
      <c r="AB9" s="28">
        <v>9.57</v>
      </c>
      <c r="AC9" s="28">
        <v>9.81</v>
      </c>
      <c r="AD9" s="28">
        <v>9.74</v>
      </c>
      <c r="AE9" s="28">
        <v>9.6300000000000008</v>
      </c>
      <c r="AF9" s="28">
        <v>9.42</v>
      </c>
      <c r="AG9" s="28">
        <v>9.23</v>
      </c>
    </row>
    <row r="10" spans="1:33">
      <c r="A10" s="192" t="s">
        <v>199</v>
      </c>
      <c r="B10" t="s">
        <v>198</v>
      </c>
      <c r="C10">
        <v>261117080315201</v>
      </c>
      <c r="D10">
        <v>1</v>
      </c>
      <c r="E10">
        <v>65</v>
      </c>
      <c r="F10" s="191">
        <v>39896.5</v>
      </c>
      <c r="G10">
        <v>9.25</v>
      </c>
      <c r="H10" s="28">
        <v>9.17</v>
      </c>
      <c r="I10" s="28">
        <v>9.0299999999999994</v>
      </c>
      <c r="J10" s="28" t="s">
        <v>213</v>
      </c>
      <c r="K10" s="28" t="s">
        <v>213</v>
      </c>
      <c r="L10" s="28" t="s">
        <v>213</v>
      </c>
      <c r="M10" s="28">
        <v>7.91</v>
      </c>
      <c r="N10" s="28">
        <v>8.74</v>
      </c>
      <c r="O10" s="28">
        <v>8.74</v>
      </c>
      <c r="P10" s="28">
        <v>9.66</v>
      </c>
      <c r="Q10" s="28">
        <v>10.39</v>
      </c>
      <c r="R10" s="354">
        <v>10.88</v>
      </c>
      <c r="S10" s="28">
        <v>11.23</v>
      </c>
      <c r="T10" s="28">
        <v>11.31</v>
      </c>
      <c r="U10" s="28">
        <v>11.31</v>
      </c>
      <c r="V10" s="28">
        <v>11.26</v>
      </c>
      <c r="W10" s="28">
        <v>11.01</v>
      </c>
      <c r="X10" s="28">
        <v>10.84</v>
      </c>
      <c r="Y10" s="28">
        <v>10.92</v>
      </c>
      <c r="Z10" s="28">
        <v>10.91</v>
      </c>
      <c r="AA10" s="28">
        <v>10.87</v>
      </c>
      <c r="AB10" s="28">
        <v>11.17</v>
      </c>
      <c r="AC10" s="28">
        <v>11.64</v>
      </c>
      <c r="AD10" s="28">
        <v>11.67</v>
      </c>
      <c r="AE10" s="28">
        <v>11.47</v>
      </c>
      <c r="AF10" s="28">
        <v>11.25</v>
      </c>
      <c r="AG10" s="28">
        <v>11.06</v>
      </c>
    </row>
    <row r="11" spans="1:33">
      <c r="A11" s="192" t="s">
        <v>10</v>
      </c>
      <c r="B11" t="s">
        <v>198</v>
      </c>
      <c r="C11">
        <v>262240080258001</v>
      </c>
      <c r="D11">
        <v>1</v>
      </c>
      <c r="E11">
        <v>65</v>
      </c>
      <c r="F11" s="191">
        <v>39896.5</v>
      </c>
      <c r="G11">
        <v>10.92</v>
      </c>
      <c r="H11" s="28">
        <v>10.78</v>
      </c>
      <c r="I11" s="28">
        <v>10.47</v>
      </c>
      <c r="J11" s="28">
        <v>9.84</v>
      </c>
      <c r="K11" s="28">
        <v>9.6199999999999992</v>
      </c>
      <c r="L11" s="28">
        <v>9.43</v>
      </c>
      <c r="M11" s="28">
        <v>10.38</v>
      </c>
      <c r="N11" s="28">
        <v>10.96</v>
      </c>
      <c r="O11" s="28">
        <v>11.91</v>
      </c>
      <c r="P11" s="28">
        <v>12.76</v>
      </c>
      <c r="Q11" s="28">
        <v>12.61</v>
      </c>
      <c r="R11" s="354">
        <v>12.89</v>
      </c>
      <c r="S11" s="28">
        <v>13.19</v>
      </c>
      <c r="T11" s="28">
        <v>13.19</v>
      </c>
      <c r="U11" s="28">
        <v>12.85</v>
      </c>
      <c r="V11" s="28">
        <v>12.62</v>
      </c>
      <c r="W11" s="28">
        <v>12.59</v>
      </c>
      <c r="X11" s="28">
        <v>12.5</v>
      </c>
      <c r="Y11" s="28">
        <v>12.75</v>
      </c>
      <c r="Z11" s="28">
        <v>12.97</v>
      </c>
      <c r="AA11" s="28">
        <v>13.23</v>
      </c>
      <c r="AB11" s="28">
        <v>13.51</v>
      </c>
      <c r="AC11" s="28">
        <v>13.35</v>
      </c>
      <c r="AD11" s="28">
        <v>13.14</v>
      </c>
      <c r="AE11" s="28">
        <v>13.35</v>
      </c>
      <c r="AF11" s="28">
        <v>13.42</v>
      </c>
      <c r="AG11" s="28">
        <v>13.34</v>
      </c>
    </row>
    <row r="12" spans="1:33">
      <c r="A12" s="192" t="s">
        <v>8</v>
      </c>
      <c r="B12" t="s">
        <v>198</v>
      </c>
      <c r="C12">
        <v>262750080175001</v>
      </c>
      <c r="D12">
        <v>1</v>
      </c>
      <c r="E12">
        <v>65</v>
      </c>
      <c r="F12" s="191">
        <v>39896.5</v>
      </c>
      <c r="G12">
        <v>16.059999999999999</v>
      </c>
      <c r="H12" s="28">
        <v>16.059999999999999</v>
      </c>
      <c r="I12" s="28" t="s">
        <v>213</v>
      </c>
      <c r="J12" s="28">
        <v>15.58</v>
      </c>
      <c r="K12" s="28">
        <v>15.44</v>
      </c>
      <c r="L12" s="28">
        <v>15.28</v>
      </c>
      <c r="M12" s="28">
        <v>15.46</v>
      </c>
      <c r="N12" s="28">
        <v>15.8</v>
      </c>
      <c r="O12" s="28">
        <v>15.94</v>
      </c>
      <c r="P12" s="28">
        <v>16.149999999999999</v>
      </c>
      <c r="Q12" s="28">
        <v>15.98</v>
      </c>
      <c r="R12" s="354">
        <v>16.2</v>
      </c>
      <c r="S12" s="28">
        <v>16.25</v>
      </c>
      <c r="T12" s="28">
        <v>16.38</v>
      </c>
      <c r="U12" s="28">
        <v>16.39</v>
      </c>
      <c r="V12" s="28">
        <v>16.260000000000002</v>
      </c>
      <c r="W12" s="28">
        <v>16.18</v>
      </c>
      <c r="X12" s="28">
        <v>16.14</v>
      </c>
      <c r="Y12" s="28">
        <v>0.01</v>
      </c>
      <c r="Z12" s="28">
        <v>16.16</v>
      </c>
      <c r="AA12" s="28">
        <v>16.3</v>
      </c>
      <c r="AB12" s="28">
        <v>16.64</v>
      </c>
      <c r="AC12" s="28">
        <v>16.86</v>
      </c>
      <c r="AD12" s="28">
        <v>16.89</v>
      </c>
      <c r="AE12" s="28">
        <v>16.86</v>
      </c>
      <c r="AF12" s="28">
        <v>16.8</v>
      </c>
      <c r="AG12" s="28">
        <v>16.72</v>
      </c>
    </row>
    <row r="13" spans="1:33">
      <c r="A13" s="192" t="s">
        <v>7</v>
      </c>
      <c r="B13" t="s">
        <v>198</v>
      </c>
      <c r="C13">
        <v>263050080145001</v>
      </c>
      <c r="D13">
        <v>1</v>
      </c>
      <c r="E13">
        <v>65</v>
      </c>
      <c r="F13" s="191">
        <v>39896.5</v>
      </c>
      <c r="G13">
        <v>15.61</v>
      </c>
      <c r="H13" s="28">
        <v>15.45</v>
      </c>
      <c r="I13" s="28">
        <v>15.32</v>
      </c>
      <c r="J13" s="28">
        <v>15</v>
      </c>
      <c r="K13" s="28">
        <v>14.73</v>
      </c>
      <c r="L13" s="28">
        <v>14.48</v>
      </c>
      <c r="M13" s="28">
        <v>15</v>
      </c>
      <c r="N13" s="28">
        <v>15.5</v>
      </c>
      <c r="O13" s="28">
        <v>15.97</v>
      </c>
      <c r="P13" s="28">
        <v>16.21</v>
      </c>
      <c r="Q13" s="28">
        <v>15.74</v>
      </c>
      <c r="R13" s="354">
        <v>16.27</v>
      </c>
      <c r="S13" s="28">
        <v>16.34</v>
      </c>
      <c r="T13" s="28">
        <v>16.3</v>
      </c>
      <c r="U13" s="28">
        <v>16.260000000000002</v>
      </c>
      <c r="V13" s="28">
        <v>16.07</v>
      </c>
      <c r="W13" s="28">
        <v>16.03</v>
      </c>
      <c r="X13" s="28">
        <v>16.010000000000002</v>
      </c>
      <c r="Y13" s="28">
        <v>16.170000000000002</v>
      </c>
      <c r="Z13" s="28">
        <v>16.3</v>
      </c>
      <c r="AA13" s="28">
        <v>16.41</v>
      </c>
      <c r="AB13" s="28">
        <v>16.670000000000002</v>
      </c>
      <c r="AC13" s="28">
        <v>16.920000000000002</v>
      </c>
      <c r="AD13" s="28">
        <v>16.899999999999999</v>
      </c>
      <c r="AE13" s="28">
        <v>16.899999999999999</v>
      </c>
      <c r="AF13" s="28">
        <v>16.829999999999998</v>
      </c>
      <c r="AG13" s="28">
        <v>16.739999999999998</v>
      </c>
    </row>
    <row r="14" spans="1:33">
      <c r="A14" s="192" t="s">
        <v>6</v>
      </c>
      <c r="B14" t="s">
        <v>198</v>
      </c>
      <c r="C14">
        <v>263180080205001</v>
      </c>
      <c r="D14">
        <v>1</v>
      </c>
      <c r="E14">
        <v>65</v>
      </c>
      <c r="F14" s="191">
        <v>39896.5</v>
      </c>
      <c r="G14">
        <v>16.18</v>
      </c>
      <c r="H14" s="28">
        <v>16.09</v>
      </c>
      <c r="I14" s="28">
        <v>15.99</v>
      </c>
      <c r="J14" s="28">
        <v>15.73</v>
      </c>
      <c r="K14" s="28">
        <v>15.59</v>
      </c>
      <c r="L14" s="28">
        <v>15.42</v>
      </c>
      <c r="M14" s="28">
        <v>15.68</v>
      </c>
      <c r="N14" s="28">
        <v>16.07</v>
      </c>
      <c r="O14" s="28">
        <v>16.14</v>
      </c>
      <c r="P14" s="28">
        <v>16.3</v>
      </c>
      <c r="Q14" s="28">
        <v>16.149999999999999</v>
      </c>
      <c r="R14" s="354">
        <v>16.36</v>
      </c>
      <c r="S14" s="28">
        <v>16.5</v>
      </c>
      <c r="T14" s="28">
        <v>16.68</v>
      </c>
      <c r="U14" s="28">
        <v>16.670000000000002</v>
      </c>
      <c r="V14" s="28">
        <v>16.47</v>
      </c>
      <c r="W14" s="28">
        <v>16.329999999999998</v>
      </c>
      <c r="X14" s="28">
        <v>16.25</v>
      </c>
      <c r="Y14" s="28">
        <v>16.22</v>
      </c>
      <c r="Z14" s="28">
        <v>16.329999999999998</v>
      </c>
      <c r="AA14" s="28">
        <v>16.48</v>
      </c>
      <c r="AB14" s="28">
        <v>16.559999999999999</v>
      </c>
      <c r="AC14" s="28">
        <v>16.84</v>
      </c>
      <c r="AD14" s="28">
        <v>16.850000000000001</v>
      </c>
      <c r="AE14" s="28">
        <v>16.84</v>
      </c>
      <c r="AF14" s="28">
        <v>16.84</v>
      </c>
      <c r="AG14" s="28">
        <v>16.73</v>
      </c>
    </row>
    <row r="15" spans="1:33" ht="15.75">
      <c r="J15" s="193"/>
    </row>
    <row r="16" spans="1:33">
      <c r="G16" s="352">
        <v>39896</v>
      </c>
      <c r="H16" s="352">
        <v>39903</v>
      </c>
      <c r="I16" s="352">
        <v>39910</v>
      </c>
      <c r="J16" s="353">
        <v>39931</v>
      </c>
      <c r="K16" s="352">
        <v>39938</v>
      </c>
      <c r="L16" s="352">
        <v>39945</v>
      </c>
      <c r="M16" s="352">
        <v>39952</v>
      </c>
      <c r="N16" s="352">
        <v>39959</v>
      </c>
      <c r="O16" s="352">
        <v>39966</v>
      </c>
      <c r="P16" s="352">
        <v>39973</v>
      </c>
      <c r="Q16" s="352">
        <v>39987</v>
      </c>
      <c r="R16" s="352">
        <v>39994</v>
      </c>
      <c r="S16" s="352">
        <v>40001</v>
      </c>
      <c r="T16" s="352">
        <v>40008</v>
      </c>
      <c r="U16" s="352">
        <v>40015</v>
      </c>
      <c r="V16" s="352">
        <v>40022</v>
      </c>
      <c r="W16" s="352">
        <v>40029</v>
      </c>
      <c r="X16" s="352">
        <v>40036</v>
      </c>
      <c r="Y16" s="352">
        <v>40043</v>
      </c>
      <c r="Z16" s="352">
        <v>40050</v>
      </c>
      <c r="AA16" s="28" t="s">
        <v>346</v>
      </c>
      <c r="AB16" s="352">
        <v>40064</v>
      </c>
      <c r="AC16" s="352">
        <v>40071</v>
      </c>
      <c r="AD16" s="352">
        <v>40078</v>
      </c>
      <c r="AE16" s="352">
        <v>40085</v>
      </c>
      <c r="AF16" s="352">
        <v>40092</v>
      </c>
      <c r="AG16" s="352">
        <v>40099</v>
      </c>
    </row>
    <row r="17" spans="6:10" ht="15.75">
      <c r="F17" s="191"/>
      <c r="J17" s="193"/>
    </row>
    <row r="18" spans="6:10" ht="15.75">
      <c r="F18" s="191"/>
      <c r="J18" s="194"/>
    </row>
    <row r="19" spans="6:10" ht="15.75">
      <c r="F19" s="191"/>
      <c r="J19" s="193"/>
    </row>
    <row r="20" spans="6:10">
      <c r="F20" s="191"/>
      <c r="J20" s="1"/>
    </row>
    <row r="21" spans="6:10">
      <c r="F21" s="191"/>
    </row>
    <row r="22" spans="6:10">
      <c r="F22" s="191"/>
    </row>
    <row r="23" spans="6:10">
      <c r="F23" s="191"/>
    </row>
    <row r="24" spans="6:10">
      <c r="F24" s="191"/>
    </row>
    <row r="25" spans="6:10">
      <c r="F25" s="191"/>
    </row>
    <row r="26" spans="6:10">
      <c r="F26" s="191"/>
    </row>
    <row r="27" spans="6:10">
      <c r="F27" s="191"/>
    </row>
    <row r="28" spans="6:10">
      <c r="F28" s="191"/>
    </row>
    <row r="29" spans="6:10">
      <c r="F29" s="191"/>
    </row>
    <row r="30" spans="6:10">
      <c r="F30" s="191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K30"/>
  <sheetViews>
    <sheetView zoomScale="75" workbookViewId="0">
      <selection activeCell="H12" sqref="H12:K19"/>
    </sheetView>
  </sheetViews>
  <sheetFormatPr defaultRowHeight="15"/>
  <cols>
    <col min="5" max="5" width="21.109375" customWidth="1"/>
    <col min="11" max="11" width="17.88671875" customWidth="1"/>
  </cols>
  <sheetData>
    <row r="1" spans="2:11" ht="15.75" thickBot="1"/>
    <row r="2" spans="2:11" ht="15.75" thickTop="1">
      <c r="B2" s="415" t="s">
        <v>75</v>
      </c>
      <c r="C2" s="416"/>
      <c r="D2" s="416"/>
      <c r="E2" s="417"/>
      <c r="H2" s="415" t="s">
        <v>81</v>
      </c>
      <c r="I2" s="416"/>
      <c r="J2" s="416"/>
      <c r="K2" s="417"/>
    </row>
    <row r="3" spans="2:11">
      <c r="B3" s="418"/>
      <c r="C3" s="419"/>
      <c r="D3" s="419"/>
      <c r="E3" s="420"/>
      <c r="H3" s="418"/>
      <c r="I3" s="419"/>
      <c r="J3" s="419"/>
      <c r="K3" s="420"/>
    </row>
    <row r="4" spans="2:11">
      <c r="B4" s="418"/>
      <c r="C4" s="419"/>
      <c r="D4" s="419"/>
      <c r="E4" s="420"/>
      <c r="H4" s="418"/>
      <c r="I4" s="419"/>
      <c r="J4" s="419"/>
      <c r="K4" s="420"/>
    </row>
    <row r="5" spans="2:11">
      <c r="B5" s="71" t="s">
        <v>76</v>
      </c>
      <c r="C5" s="72"/>
      <c r="D5" s="73"/>
      <c r="E5" s="74"/>
      <c r="H5" s="71" t="s">
        <v>82</v>
      </c>
      <c r="I5" s="72"/>
      <c r="J5" s="73"/>
      <c r="K5" s="74"/>
    </row>
    <row r="6" spans="2:11">
      <c r="B6" s="75" t="s">
        <v>77</v>
      </c>
      <c r="C6" s="76"/>
      <c r="D6" s="76"/>
      <c r="E6" s="77"/>
      <c r="H6" s="75" t="s">
        <v>83</v>
      </c>
      <c r="I6" s="76"/>
      <c r="J6" s="76"/>
      <c r="K6" s="77"/>
    </row>
    <row r="7" spans="2:11">
      <c r="B7" s="78" t="s">
        <v>78</v>
      </c>
      <c r="C7" s="79"/>
      <c r="D7" s="79"/>
      <c r="E7" s="80"/>
      <c r="H7" s="78" t="s">
        <v>84</v>
      </c>
      <c r="I7" s="79"/>
      <c r="J7" s="79"/>
      <c r="K7" s="80"/>
    </row>
    <row r="8" spans="2:11">
      <c r="B8" s="75" t="s">
        <v>79</v>
      </c>
      <c r="C8" s="76"/>
      <c r="D8" s="76"/>
      <c r="E8" s="77"/>
      <c r="H8" s="75" t="s">
        <v>85</v>
      </c>
      <c r="I8" s="76"/>
      <c r="J8" s="76"/>
      <c r="K8" s="77"/>
    </row>
    <row r="9" spans="2:11" ht="15.75" thickBot="1">
      <c r="B9" s="81" t="s">
        <v>80</v>
      </c>
      <c r="C9" s="82"/>
      <c r="D9" s="82"/>
      <c r="E9" s="83"/>
      <c r="H9" s="81" t="s">
        <v>86</v>
      </c>
      <c r="I9" s="82"/>
      <c r="J9" s="82"/>
      <c r="K9" s="83"/>
    </row>
    <row r="10" spans="2:11" ht="15.75" thickTop="1"/>
    <row r="11" spans="2:11" ht="15.75" thickBot="1"/>
    <row r="12" spans="2:11" ht="15.75" thickTop="1">
      <c r="B12" s="415" t="s">
        <v>93</v>
      </c>
      <c r="C12" s="416"/>
      <c r="D12" s="416"/>
      <c r="E12" s="417"/>
      <c r="H12" s="415" t="s">
        <v>87</v>
      </c>
      <c r="I12" s="416"/>
      <c r="J12" s="416"/>
      <c r="K12" s="417"/>
    </row>
    <row r="13" spans="2:11">
      <c r="B13" s="418"/>
      <c r="C13" s="419"/>
      <c r="D13" s="419"/>
      <c r="E13" s="420"/>
      <c r="H13" s="418"/>
      <c r="I13" s="419"/>
      <c r="J13" s="419"/>
      <c r="K13" s="420"/>
    </row>
    <row r="14" spans="2:11">
      <c r="B14" s="418"/>
      <c r="C14" s="419"/>
      <c r="D14" s="419"/>
      <c r="E14" s="420"/>
      <c r="H14" s="418"/>
      <c r="I14" s="419"/>
      <c r="J14" s="419"/>
      <c r="K14" s="420"/>
    </row>
    <row r="15" spans="2:11">
      <c r="B15" s="71" t="s">
        <v>88</v>
      </c>
      <c r="C15" s="72"/>
      <c r="D15" s="73"/>
      <c r="E15" s="74"/>
      <c r="H15" s="71" t="s">
        <v>101</v>
      </c>
      <c r="I15" s="72"/>
      <c r="J15" s="73"/>
      <c r="K15" s="74"/>
    </row>
    <row r="16" spans="2:11">
      <c r="B16" s="75" t="s">
        <v>89</v>
      </c>
      <c r="C16" s="76"/>
      <c r="D16" s="76"/>
      <c r="E16" s="77"/>
      <c r="H16" s="75" t="s">
        <v>97</v>
      </c>
      <c r="I16" s="76"/>
      <c r="J16" s="76"/>
      <c r="K16" s="77"/>
    </row>
    <row r="17" spans="2:11">
      <c r="B17" s="78" t="s">
        <v>90</v>
      </c>
      <c r="C17" s="79"/>
      <c r="D17" s="79"/>
      <c r="E17" s="80"/>
      <c r="H17" s="78" t="s">
        <v>98</v>
      </c>
      <c r="I17" s="79"/>
      <c r="J17" s="79"/>
      <c r="K17" s="80"/>
    </row>
    <row r="18" spans="2:11">
      <c r="B18" s="75" t="s">
        <v>91</v>
      </c>
      <c r="C18" s="76"/>
      <c r="D18" s="76"/>
      <c r="E18" s="77"/>
      <c r="H18" s="75" t="s">
        <v>100</v>
      </c>
      <c r="I18" s="76"/>
      <c r="J18" s="76"/>
      <c r="K18" s="77"/>
    </row>
    <row r="19" spans="2:11" ht="15.75" thickBot="1">
      <c r="B19" s="81" t="s">
        <v>88</v>
      </c>
      <c r="C19" s="82"/>
      <c r="D19" s="82"/>
      <c r="E19" s="83"/>
      <c r="H19" s="81" t="s">
        <v>99</v>
      </c>
      <c r="I19" s="82"/>
      <c r="J19" s="82"/>
      <c r="K19" s="83"/>
    </row>
    <row r="20" spans="2:11" ht="15.75" thickTop="1"/>
    <row r="21" spans="2:11" ht="15.75" thickBot="1"/>
    <row r="22" spans="2:11" ht="15.75" thickTop="1">
      <c r="B22" s="415" t="s">
        <v>92</v>
      </c>
      <c r="C22" s="416"/>
      <c r="D22" s="416"/>
      <c r="E22" s="417"/>
    </row>
    <row r="23" spans="2:11">
      <c r="B23" s="418"/>
      <c r="C23" s="419"/>
      <c r="D23" s="419"/>
      <c r="E23" s="420"/>
    </row>
    <row r="24" spans="2:11">
      <c r="B24" s="418"/>
      <c r="C24" s="419"/>
      <c r="D24" s="419"/>
      <c r="E24" s="420"/>
    </row>
    <row r="25" spans="2:11">
      <c r="B25" s="71" t="s">
        <v>76</v>
      </c>
      <c r="C25" s="72"/>
      <c r="D25" s="73"/>
      <c r="E25" s="74"/>
    </row>
    <row r="26" spans="2:11">
      <c r="B26" s="75" t="s">
        <v>77</v>
      </c>
      <c r="C26" s="76"/>
      <c r="D26" s="76"/>
      <c r="E26" s="77"/>
    </row>
    <row r="27" spans="2:11">
      <c r="B27" s="78" t="s">
        <v>134</v>
      </c>
      <c r="C27" s="79"/>
      <c r="D27" s="79"/>
      <c r="E27" s="80"/>
    </row>
    <row r="28" spans="2:11">
      <c r="B28" s="75" t="s">
        <v>79</v>
      </c>
      <c r="C28" s="76"/>
      <c r="D28" s="76"/>
      <c r="E28" s="77"/>
    </row>
    <row r="29" spans="2:11" ht="15.75" thickBot="1">
      <c r="B29" s="81" t="s">
        <v>80</v>
      </c>
      <c r="C29" s="82"/>
      <c r="D29" s="82"/>
      <c r="E29" s="83"/>
    </row>
    <row r="30" spans="2:11" ht="15.75" thickTop="1"/>
  </sheetData>
  <mergeCells count="5">
    <mergeCell ref="B22:E24"/>
    <mergeCell ref="H12:K14"/>
    <mergeCell ref="B2:E4"/>
    <mergeCell ref="B12:E14"/>
    <mergeCell ref="H2:K4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Jan 09 - Jun 09</vt:lpstr>
      <vt:lpstr>Jun 09 - Jul 09</vt:lpstr>
      <vt:lpstr>Jul 09-Dec 09</vt:lpstr>
      <vt:lpstr>Weekly stage data</vt:lpstr>
      <vt:lpstr>Criteria</vt:lpstr>
      <vt:lpstr>'Jan 09 - Jun 09'!Print_Area</vt:lpstr>
      <vt:lpstr>'Jul 09-Dec 09'!Print_Area</vt:lpstr>
      <vt:lpstr>'Jun 09 - Jul 09'!Print_Area</vt:lpstr>
    </vt:vector>
  </TitlesOfParts>
  <Company>So. Florida Water Mgmt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Rutchey</dc:creator>
  <cp:lastModifiedBy>mnunges</cp:lastModifiedBy>
  <cp:lastPrinted>2009-10-13T13:09:08Z</cp:lastPrinted>
  <dcterms:created xsi:type="dcterms:W3CDTF">2004-03-02T13:40:43Z</dcterms:created>
  <dcterms:modified xsi:type="dcterms:W3CDTF">2009-10-13T14:19:54Z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-977206772</vt:i4>
  </property>
  <property fmtid="{D5CDD505-2E9C-101B-9397-08002B2CF9AE}" pid="4" name="_EmailSubject">
    <vt:lpwstr>Everglades Conditions Update -- October 13, 2009</vt:lpwstr>
  </property>
  <property fmtid="{D5CDD505-2E9C-101B-9397-08002B2CF9AE}" pid="5" name="_AuthorEmail">
    <vt:lpwstr>mnunges@sfwmd.gov</vt:lpwstr>
  </property>
  <property fmtid="{D5CDD505-2E9C-101B-9397-08002B2CF9AE}" pid="6" name="_AuthorEmailDisplayName">
    <vt:lpwstr>Nungesser, Martha</vt:lpwstr>
  </property>
  <property fmtid="{D5CDD505-2E9C-101B-9397-08002B2CF9AE}" pid="7" name="_PreviousAdHocReviewCycleID">
    <vt:i4>-1635632059</vt:i4>
  </property>
</Properties>
</file>